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5325" activeTab="0"/>
  </bookViews>
  <sheets>
    <sheet name="Income" sheetId="1" r:id="rId1"/>
    <sheet name="BS" sheetId="2" r:id="rId2"/>
    <sheet name="Equity" sheetId="3" r:id="rId3"/>
    <sheet name="CF" sheetId="4" r:id="rId4"/>
    <sheet name="G&amp;L" sheetId="5" r:id="rId5"/>
    <sheet name="Notes" sheetId="6" r:id="rId6"/>
  </sheets>
  <definedNames>
    <definedName name="_xlnm.Print_Titles" localSheetId="2">'Equity'!$1:$6</definedName>
    <definedName name="_xlnm.Print_Titles" localSheetId="5">'Notes'!$1:$8</definedName>
  </definedNames>
  <calcPr fullCalcOnLoad="1"/>
</workbook>
</file>

<file path=xl/sharedStrings.xml><?xml version="1.0" encoding="utf-8"?>
<sst xmlns="http://schemas.openxmlformats.org/spreadsheetml/2006/main" count="467" uniqueCount="320">
  <si>
    <t xml:space="preserve"> ( Incorporated in Malaysia)</t>
  </si>
  <si>
    <t>RM'000</t>
  </si>
  <si>
    <t>Condensed Consolidated Income Statements</t>
  </si>
  <si>
    <t>Revenue</t>
  </si>
  <si>
    <t>Operating Expenses</t>
  </si>
  <si>
    <t>Other Expenses</t>
  </si>
  <si>
    <t>Other Operating Income</t>
  </si>
  <si>
    <t>Finance costs</t>
  </si>
  <si>
    <t>Investing Results</t>
  </si>
  <si>
    <t>Taxation</t>
  </si>
  <si>
    <t>Condensed Consolidated Balance Sheets</t>
  </si>
  <si>
    <t>Inventories</t>
  </si>
  <si>
    <t>Reserves</t>
  </si>
  <si>
    <t>Borrowings</t>
  </si>
  <si>
    <t>Investing Activities</t>
  </si>
  <si>
    <t>Financing Activities</t>
  </si>
  <si>
    <t xml:space="preserve">Share </t>
  </si>
  <si>
    <t>Capital</t>
  </si>
  <si>
    <t>Reserve</t>
  </si>
  <si>
    <t>attributable</t>
  </si>
  <si>
    <t>to Capital</t>
  </si>
  <si>
    <t>to Revenue</t>
  </si>
  <si>
    <t>Accumulated</t>
  </si>
  <si>
    <t>Losses</t>
  </si>
  <si>
    <t>Total</t>
  </si>
  <si>
    <t>income statement</t>
  </si>
  <si>
    <t>Review of Performance of the Company and its Principal Subsidiaries</t>
  </si>
  <si>
    <t xml:space="preserve">Malaysian taxation </t>
  </si>
  <si>
    <t>Overseas taxation</t>
  </si>
  <si>
    <t>Under/(over) provision of taxation in</t>
  </si>
  <si>
    <t xml:space="preserve">     respect of prior periods</t>
  </si>
  <si>
    <t>Current</t>
  </si>
  <si>
    <t>Quoted Securities</t>
  </si>
  <si>
    <t>(a)</t>
  </si>
  <si>
    <t>Total Purchases</t>
  </si>
  <si>
    <t>Total Disposals</t>
  </si>
  <si>
    <t xml:space="preserve">Total profit on disposal                </t>
  </si>
  <si>
    <t>(b)</t>
  </si>
  <si>
    <t>(i)</t>
  </si>
  <si>
    <t xml:space="preserve">At cost       </t>
  </si>
  <si>
    <t xml:space="preserve">Provision for diminution in value            </t>
  </si>
  <si>
    <t>(ii)</t>
  </si>
  <si>
    <t xml:space="preserve">At book value                                           </t>
  </si>
  <si>
    <t>(iii)</t>
  </si>
  <si>
    <t xml:space="preserve">Market value                                              </t>
  </si>
  <si>
    <t>Status of Corporate Proposals</t>
  </si>
  <si>
    <t>Secured:-</t>
  </si>
  <si>
    <t>Off Balance Sheet Financial Instruments</t>
  </si>
  <si>
    <t>Material Litigation</t>
  </si>
  <si>
    <t>Earnings per Share</t>
  </si>
  <si>
    <t>Accounting Policies</t>
  </si>
  <si>
    <t>Changes in the Composition of the Group</t>
  </si>
  <si>
    <t>Debt and Equity Securities</t>
  </si>
  <si>
    <t>Dividends Paid</t>
  </si>
  <si>
    <t xml:space="preserve">Property </t>
  </si>
  <si>
    <t>Manufacturing</t>
  </si>
  <si>
    <t>Leisure &amp;</t>
  </si>
  <si>
    <t>&amp; Trading</t>
  </si>
  <si>
    <t>Development</t>
  </si>
  <si>
    <t>Entertainment</t>
  </si>
  <si>
    <t>Results</t>
  </si>
  <si>
    <t>Finance cost</t>
  </si>
  <si>
    <t>Tax</t>
  </si>
  <si>
    <t>Valuation of Property, Plant &amp; Equipment</t>
  </si>
  <si>
    <t>By Order of the Board</t>
  </si>
  <si>
    <t>Tan Siew Chin</t>
  </si>
  <si>
    <t>Company Secretary</t>
  </si>
  <si>
    <t>Kuala Lumpur</t>
  </si>
  <si>
    <r>
      <t xml:space="preserve">SOUTH MALAYSIA INDUSTRIES BERHAD </t>
    </r>
    <r>
      <rPr>
        <b/>
        <sz val="9"/>
        <rFont val="Arial"/>
        <family val="2"/>
      </rPr>
      <t>( 8482 - D )</t>
    </r>
  </si>
  <si>
    <t>Changes in Accounting Estimates</t>
  </si>
  <si>
    <t>The Group is organised on a worldwide basis into four main business segments:</t>
  </si>
  <si>
    <t>(c)</t>
  </si>
  <si>
    <t>(d)</t>
  </si>
  <si>
    <t xml:space="preserve">Property development   </t>
  </si>
  <si>
    <t xml:space="preserve">Manufacturing &amp; trading    </t>
  </si>
  <si>
    <t xml:space="preserve">Leisure and entertainment </t>
  </si>
  <si>
    <t>3 Months Ended</t>
  </si>
  <si>
    <t>As at</t>
  </si>
  <si>
    <t>( The Condensed Consolidated Balance Sheets should be read in conjunction with the Annual</t>
  </si>
  <si>
    <t>A1</t>
  </si>
  <si>
    <t>A2</t>
  </si>
  <si>
    <t>A3</t>
  </si>
  <si>
    <t>Seasonality or Cyclicality of Interim Operations</t>
  </si>
  <si>
    <t>Unusual Items Affecting the Financial Statements</t>
  </si>
  <si>
    <t>A4</t>
  </si>
  <si>
    <t>A5</t>
  </si>
  <si>
    <t>A6</t>
  </si>
  <si>
    <t>A7</t>
  </si>
  <si>
    <t>A8</t>
  </si>
  <si>
    <t>A9</t>
  </si>
  <si>
    <t>A10</t>
  </si>
  <si>
    <t>B1</t>
  </si>
  <si>
    <t>B2</t>
  </si>
  <si>
    <t>Explanatory comments on Any Material Change in the Profit Before Taxation for the Quarter</t>
  </si>
  <si>
    <t>Reported on as Compared with the Immediate Preceding Quarter</t>
  </si>
  <si>
    <t>B3</t>
  </si>
  <si>
    <t>B4</t>
  </si>
  <si>
    <t>Explanatory Notes for Variance of Actual Profit from Forecast Profit / Profit Guarantee</t>
  </si>
  <si>
    <t>B5</t>
  </si>
  <si>
    <t>B6</t>
  </si>
  <si>
    <t>Profits/(Losses)  on Sale of Unquoted Investments and/or Properties</t>
  </si>
  <si>
    <t>B7</t>
  </si>
  <si>
    <t>B8</t>
  </si>
  <si>
    <t>B9</t>
  </si>
  <si>
    <t>Group Borrowings</t>
  </si>
  <si>
    <t>B10</t>
  </si>
  <si>
    <t>B11</t>
  </si>
  <si>
    <t>B12</t>
  </si>
  <si>
    <t>A11</t>
  </si>
  <si>
    <t>A12</t>
  </si>
  <si>
    <t>A13</t>
  </si>
  <si>
    <t>Outstanding Commitments</t>
  </si>
  <si>
    <t>Capital expenditure contracted for:</t>
  </si>
  <si>
    <t xml:space="preserve"> -</t>
  </si>
  <si>
    <t>A14</t>
  </si>
  <si>
    <t>Significant Known Related Party Disclosures</t>
  </si>
  <si>
    <t>Borrowings maturity:</t>
  </si>
  <si>
    <t>Less than one year</t>
  </si>
  <si>
    <t>Later than one year and not later than two years</t>
  </si>
  <si>
    <t>Later than two years and not later than five years</t>
  </si>
  <si>
    <t>Minority Interests</t>
  </si>
  <si>
    <t xml:space="preserve">       </t>
  </si>
  <si>
    <t>( The Condensed Consolidated Income Statements should be read in conjunction with the Annual Financial</t>
  </si>
  <si>
    <t>Investments</t>
  </si>
  <si>
    <t>Shareholders' Equity</t>
  </si>
  <si>
    <t xml:space="preserve">( The Condensed Consolidated Statement of Recognised Gains and Losses should be read in </t>
  </si>
  <si>
    <t>Audit Report of the Previous Annual Financial Report</t>
  </si>
  <si>
    <t>Segment Reporting</t>
  </si>
  <si>
    <t>Material Events Subsequent to the End of the Interim Period</t>
  </si>
  <si>
    <t>3 Months</t>
  </si>
  <si>
    <t>Ended</t>
  </si>
  <si>
    <t>Dividends</t>
  </si>
  <si>
    <t>Basic Earnings per Share</t>
  </si>
  <si>
    <t>Diluted Earnings per Share</t>
  </si>
  <si>
    <t>-    develop and sale of residential and commercial properties</t>
  </si>
  <si>
    <t>-    cinema business</t>
  </si>
  <si>
    <t xml:space="preserve">   of subsidiaries' accounts</t>
  </si>
  <si>
    <t xml:space="preserve">Currency translation differences arising on translation </t>
  </si>
  <si>
    <t>Non-current</t>
  </si>
  <si>
    <t>Condensed Consolidated Statement of Recognised Gains and Losses</t>
  </si>
  <si>
    <t>( The Condensed Consolidated Statement of Changes in Equity should be read in conjunction with the</t>
  </si>
  <si>
    <t>Condensed Consolidated Statement of Changes in Equity</t>
  </si>
  <si>
    <t>Interest Income</t>
  </si>
  <si>
    <t>outstanding capital contribution in subsidiary companies</t>
  </si>
  <si>
    <t>RM denominated</t>
  </si>
  <si>
    <t>Adjustment for:</t>
  </si>
  <si>
    <t xml:space="preserve"> - conversion of RCSLS</t>
  </si>
  <si>
    <t xml:space="preserve"> - conversion of ICULS</t>
  </si>
  <si>
    <t>NOTES TO THE INTERIM FINANCIAL REPORT</t>
  </si>
  <si>
    <t xml:space="preserve">Weighted average number of shares in issue </t>
  </si>
  <si>
    <t>Weighted average number of shares in issue ('000)</t>
  </si>
  <si>
    <t>3 months ended</t>
  </si>
  <si>
    <t>Commentary on Prospects</t>
  </si>
  <si>
    <t>Changes in Contingent Liabilities and Contingent Assets</t>
  </si>
  <si>
    <t>Intersegment revenue</t>
  </si>
  <si>
    <t>( The Condensed Consolidated Cash Flow Statements should be read in conjunction with the Annual</t>
  </si>
  <si>
    <t>Condensed Consolidated Cash Flow Statements</t>
  </si>
  <si>
    <t>Unallocated costs</t>
  </si>
  <si>
    <t>Segment result (external)</t>
  </si>
  <si>
    <t xml:space="preserve">  for diluted profit per share ('000)</t>
  </si>
  <si>
    <t>B13</t>
  </si>
  <si>
    <t>ADDITIONAL INFORMATION REQUIRED PURSUANT TO APPENDIX 9B OF THE LISTING</t>
  </si>
  <si>
    <t>REQUIREMENTS OF BURSA MALAYSIA SECURITIES BERHAD</t>
  </si>
  <si>
    <t>3 months</t>
  </si>
  <si>
    <t>Elimination</t>
  </si>
  <si>
    <t>External revenue</t>
  </si>
  <si>
    <t>Property investment</t>
  </si>
  <si>
    <t>-    investment in properties</t>
  </si>
  <si>
    <t>Property</t>
  </si>
  <si>
    <t>Others</t>
  </si>
  <si>
    <t>Total recognised gains</t>
  </si>
  <si>
    <t>Investment</t>
  </si>
  <si>
    <t>Profit from operations</t>
  </si>
  <si>
    <t>Net Profit for the period</t>
  </si>
  <si>
    <t>Attributable to:</t>
  </si>
  <si>
    <t>Equity holders of the parent</t>
  </si>
  <si>
    <t>ASSETS</t>
  </si>
  <si>
    <t>EQUITY</t>
  </si>
  <si>
    <t>LIABILITIES</t>
  </si>
  <si>
    <t>Attributable to Equity Holders of the Parent</t>
  </si>
  <si>
    <t>Minority</t>
  </si>
  <si>
    <t>Interest</t>
  </si>
  <si>
    <t>Equity</t>
  </si>
  <si>
    <t>ICULS</t>
  </si>
  <si>
    <t>Foreign currency translation,</t>
  </si>
  <si>
    <t xml:space="preserve">  representing net expenses</t>
  </si>
  <si>
    <t xml:space="preserve">  recognised directly in equity</t>
  </si>
  <si>
    <t>Profit for the period</t>
  </si>
  <si>
    <t>Total recognised income and</t>
  </si>
  <si>
    <t xml:space="preserve">  expense for the period</t>
  </si>
  <si>
    <t>Conversion of loan stocks</t>
  </si>
  <si>
    <t>Cash flows from operating activities</t>
  </si>
  <si>
    <t>Profit before tax</t>
  </si>
  <si>
    <t>Adjustments for:</t>
  </si>
  <si>
    <t>Non-cash items</t>
  </si>
  <si>
    <t>Operating profit before working capital changes</t>
  </si>
  <si>
    <t>Changes in working capital</t>
  </si>
  <si>
    <t>Net change in current assets</t>
  </si>
  <si>
    <t>Net change in current liabilities</t>
  </si>
  <si>
    <t>Non-operating items</t>
  </si>
  <si>
    <t>Currency translation differences</t>
  </si>
  <si>
    <t>Changes in Cash and Cash Equivalents</t>
  </si>
  <si>
    <t>Earnings per share attributable to</t>
  </si>
  <si>
    <t xml:space="preserve">  equity holders of the parent:</t>
  </si>
  <si>
    <t>Basic (sen)</t>
  </si>
  <si>
    <t>Diluted (sen)</t>
  </si>
  <si>
    <t>Investing results</t>
  </si>
  <si>
    <t>Profit from Operations</t>
  </si>
  <si>
    <t>Interest received</t>
  </si>
  <si>
    <t>Taxation paid</t>
  </si>
  <si>
    <t>Prepaid lease payments</t>
  </si>
  <si>
    <t>Goodwill</t>
  </si>
  <si>
    <t>Coupon</t>
  </si>
  <si>
    <t>Zero-</t>
  </si>
  <si>
    <t>2002/2007</t>
  </si>
  <si>
    <t>Net Profit attributable to shareholders</t>
  </si>
  <si>
    <t>Basic earnings per share (sen)</t>
  </si>
  <si>
    <t>Diluted earnings per share (sen)</t>
  </si>
  <si>
    <t>Taxation based on the results for the year:</t>
  </si>
  <si>
    <t>Gain attributable to equity holders of the parent</t>
  </si>
  <si>
    <t>At 1.1.2007</t>
  </si>
  <si>
    <t>Zero-coupon RCSLS 2002/2010</t>
  </si>
  <si>
    <t>Net cash flow used in financing activities</t>
  </si>
  <si>
    <t xml:space="preserve">Net gains/(loss) not recognised in the </t>
  </si>
  <si>
    <t>31.12.2007</t>
  </si>
  <si>
    <t>At 1.1.2008</t>
  </si>
  <si>
    <t xml:space="preserve">  Report for the year ended 31 December 2007 )</t>
  </si>
  <si>
    <t xml:space="preserve">  Financial Report for the year ended 31 December 2007)</t>
  </si>
  <si>
    <t xml:space="preserve">  Annual Financial Report for the year ended 31 December 2007 )</t>
  </si>
  <si>
    <t>Net profit for the period</t>
  </si>
  <si>
    <t>Effect of</t>
  </si>
  <si>
    <t>adopting</t>
  </si>
  <si>
    <t>FRS 112</t>
  </si>
  <si>
    <t>Previously</t>
  </si>
  <si>
    <t>stated</t>
  </si>
  <si>
    <t>Restated</t>
  </si>
  <si>
    <t>As at 31 December 2006</t>
  </si>
  <si>
    <t>As at 31 December 2007</t>
  </si>
  <si>
    <t>Deferred tax liabilities</t>
  </si>
  <si>
    <t>Accumulated losses</t>
  </si>
  <si>
    <t>As previously stated</t>
  </si>
  <si>
    <t>Prior year adjustments</t>
  </si>
  <si>
    <t xml:space="preserve"> - effects of adoption FRS 112</t>
  </si>
  <si>
    <t>Non-current assets</t>
  </si>
  <si>
    <t>Property, plant and equipment</t>
  </si>
  <si>
    <t>Investment properties</t>
  </si>
  <si>
    <t>Land held for property development</t>
  </si>
  <si>
    <t>Trade and other receivables</t>
  </si>
  <si>
    <t>Current assets</t>
  </si>
  <si>
    <t>Sinking fund account</t>
  </si>
  <si>
    <t>Short term investments</t>
  </si>
  <si>
    <t>Cash and cash equivalents</t>
  </si>
  <si>
    <t>TOTAL ASSETS</t>
  </si>
  <si>
    <t xml:space="preserve">Capital and reserves attributable to the </t>
  </si>
  <si>
    <t xml:space="preserve">  Company's equity holders</t>
  </si>
  <si>
    <t>Share capital</t>
  </si>
  <si>
    <t>Minority Interest</t>
  </si>
  <si>
    <t>TOTAL EQUITY</t>
  </si>
  <si>
    <t>Non-current liabilities</t>
  </si>
  <si>
    <t>Deferred liabilities</t>
  </si>
  <si>
    <t>Current liabilities</t>
  </si>
  <si>
    <t>Trade and other payables</t>
  </si>
  <si>
    <t>TOTAL LIABILITIES</t>
  </si>
  <si>
    <t>TOTAL EQUITY AND LIABILITIES</t>
  </si>
  <si>
    <t xml:space="preserve">Net assets per share (RM) attributable to </t>
  </si>
  <si>
    <t>ordinary equity holders of the parent</t>
  </si>
  <si>
    <t>Cash flow generated from operations</t>
  </si>
  <si>
    <t>Net cash generated from operations</t>
  </si>
  <si>
    <t>Net cash flow (used in)/generated from</t>
  </si>
  <si>
    <t>investing activities</t>
  </si>
  <si>
    <t>Cash and Cash Equivalents at the beginning of period</t>
  </si>
  <si>
    <t>Cash and Cash Equivalents at the end of period</t>
  </si>
  <si>
    <t>Redemption of RCSLS 2002/2010</t>
  </si>
  <si>
    <t xml:space="preserve">  conjunction with the Annual Financial Report for the year ended 31 December 2007)</t>
  </si>
  <si>
    <t>INTERIM FINANCIAL REPORT FOR THE THIRD QUARTER AND FINANCIAL PERIOD ENDED 30 SEPTEMBER 2008</t>
  </si>
  <si>
    <t>30.9.2008</t>
  </si>
  <si>
    <t>30.9.2007</t>
  </si>
  <si>
    <t>9 months</t>
  </si>
  <si>
    <t>ended 30.9.2008</t>
  </si>
  <si>
    <t>At 30.9.2008</t>
  </si>
  <si>
    <t>ended 30.9.2007</t>
  </si>
  <si>
    <t>At 30.9.2007</t>
  </si>
  <si>
    <t>9 Months Ended</t>
  </si>
  <si>
    <t xml:space="preserve">FRS 107  </t>
  </si>
  <si>
    <t xml:space="preserve">FRS 111 </t>
  </si>
  <si>
    <t xml:space="preserve">FRS 112  </t>
  </si>
  <si>
    <t xml:space="preserve">FRS 118 </t>
  </si>
  <si>
    <t xml:space="preserve">FRS 120 </t>
  </si>
  <si>
    <t xml:space="preserve">FRS 134 </t>
  </si>
  <si>
    <t>FRS 137</t>
  </si>
  <si>
    <t>:  Cash Flow Statements</t>
  </si>
  <si>
    <t>:  Construction Contracts</t>
  </si>
  <si>
    <t>:  Income Taxes</t>
  </si>
  <si>
    <t>:  Revenue</t>
  </si>
  <si>
    <t>:  Accounting for Government Grants and Disclosure of Government Assistance</t>
  </si>
  <si>
    <t>:  Interim Financial Reporting</t>
  </si>
  <si>
    <t>:  Provisions, Contingent Liabilities and Contingent Assets</t>
  </si>
  <si>
    <t xml:space="preserve">Amendment to FRS 121 </t>
  </si>
  <si>
    <t>:  The Effects of Changes in Foreign Exchange Rates - Net Investment in Foreign Operation</t>
  </si>
  <si>
    <t>IC Interpretation 1</t>
  </si>
  <si>
    <t>IC Interpretation 2</t>
  </si>
  <si>
    <t>IC Interpretation 5</t>
  </si>
  <si>
    <t>IC Interpretation 6</t>
  </si>
  <si>
    <t>:  Changes in Existing Decommissioning, Restoration and Similar Liabilities</t>
  </si>
  <si>
    <t>:  Members' Shares in Co-operative Entities and Similar Instruments</t>
  </si>
  <si>
    <t xml:space="preserve">:  Rights to Interests arising from Decommissioning, Restoration and Environmental </t>
  </si>
  <si>
    <t xml:space="preserve">   Rehabilitation Funds</t>
  </si>
  <si>
    <t>:  Liabilities arising from Participating in a Specific Market - Waste Electrical and</t>
  </si>
  <si>
    <t xml:space="preserve">   Electronic Equipment</t>
  </si>
  <si>
    <t>IC Interpretation 7</t>
  </si>
  <si>
    <t xml:space="preserve">   Hyperinflationary Economies</t>
  </si>
  <si>
    <t>IC Interpretation 8</t>
  </si>
  <si>
    <t>:  Scope of FRS 2</t>
  </si>
  <si>
    <r>
      <t xml:space="preserve">:  Applying the Restatement Approach under FRS 129 </t>
    </r>
    <r>
      <rPr>
        <vertAlign val="subscript"/>
        <sz val="10"/>
        <rFont val="Arial"/>
        <family val="2"/>
      </rPr>
      <t>(2004)</t>
    </r>
    <r>
      <rPr>
        <sz val="10"/>
        <rFont val="Arial"/>
        <family val="0"/>
      </rPr>
      <t xml:space="preserve"> Financial Reporting in</t>
    </r>
  </si>
  <si>
    <t>The particulars of quoted securities for the financial year ended 30 September 2008 are as follows:</t>
  </si>
  <si>
    <t>Investments in quoted securities as at 30 September 2008 :-</t>
  </si>
  <si>
    <t>Date:  27 November 2008</t>
  </si>
  <si>
    <t xml:space="preserve">-    manufacture of assorted wires and trading </t>
  </si>
  <si>
    <t>9 months ended</t>
  </si>
  <si>
    <t>Transfer to/(from) deferred taxation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</si>
</sst>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 #,##0_ ;_ * \-#,##0_ ;_ * &quot;-&quot;??_ ;_ @_ "/>
    <numFmt numFmtId="175" formatCode="_ * #,##0.00_ ;_ * \-#,##0.00_ ;_ * &quot;-&quot;??_ ;_ @_ "/>
    <numFmt numFmtId="176" formatCode="_(* #,##0.00_);_(* \(#,##0.00\);_(* &quot;-&quot;_);_(@_)"/>
    <numFmt numFmtId="177" formatCode="0.000"/>
    <numFmt numFmtId="178" formatCode="0.0"/>
    <numFmt numFmtId="179" formatCode="#,##0.0_);\(#,##0.0\)"/>
    <numFmt numFmtId="180" formatCode="#,##0.0"/>
    <numFmt numFmtId="181" formatCode="0_);\(0\)"/>
    <numFmt numFmtId="182" formatCode="_(* #,##0.000_);_(* \(#,##0.000\);_(* &quot;-&quot;??_);_(@_)"/>
    <numFmt numFmtId="183" formatCode="_(* #,##0.0000_);_(* \(#,##0.0000\);_(* &quot;-&quot;??_);_(@_)"/>
    <numFmt numFmtId="184" formatCode="#,##0_ ;\-#,##0\ "/>
    <numFmt numFmtId="185" formatCode="_(* #,##0.0_);_(* \(#,##0.0\);_(* &quot;-&quot;_);_(@_)"/>
    <numFmt numFmtId="186" formatCode="#,##0.000_);\(#,##0.000\)"/>
    <numFmt numFmtId="187" formatCode="_(* #,##0.00000_);_(* \(#,##0.00000\);_(* &quot;-&quot;??_);_(@_)"/>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_(* #,##0.0000000000_);_(* \(#,##0.0000000000\);_(* &quot;-&quot;??_);_(@_)"/>
    <numFmt numFmtId="193" formatCode="_(* #,##0.00000000000_);_(* \(#,##0.00000000000\);_(* &quot;-&quot;??_);_(@_)"/>
    <numFmt numFmtId="194" formatCode="_(* #,##0.000000000000_);_(* \(#,##0.000000000000\);_(* &quot;-&quot;??_);_(@_)"/>
    <numFmt numFmtId="195" formatCode="_(* #,##0.0000000000000_);_(* \(#,##0.0000000000000\);_(* &quot;-&quot;??_);_(@_)"/>
    <numFmt numFmtId="196" formatCode="_(* #,##0.00000000000000_);_(* \(#,##0.00000000000000\);_(* &quot;-&quot;??_);_(@_)"/>
    <numFmt numFmtId="197" formatCode="_(* #,##0.000000000000000_);_(* \(#,##0.000000000000000\);_(* &quot;-&quot;??_);_(@_)"/>
    <numFmt numFmtId="198" formatCode="_(* #,##0.0000000000000000_);_(* \(#,##0.0000000000000000\);_(* &quot;-&quot;??_);_(@_)"/>
    <numFmt numFmtId="199" formatCode="_(* #,##0.00000000000000000_);_(* \(#,##0.00000000000000000\);_(* &quot;-&quot;??_);_(@_)"/>
    <numFmt numFmtId="200" formatCode="#,##0.00000000000_);\(#,##0.00000000000\)"/>
  </numFmts>
  <fonts count="18">
    <font>
      <sz val="10"/>
      <name val="Arial"/>
      <family val="0"/>
    </font>
    <font>
      <sz val="12"/>
      <name val="Arial"/>
      <family val="2"/>
    </font>
    <font>
      <b/>
      <sz val="14"/>
      <name val="Arial"/>
      <family val="2"/>
    </font>
    <font>
      <b/>
      <sz val="10"/>
      <name val="Arial"/>
      <family val="0"/>
    </font>
    <font>
      <b/>
      <sz val="12"/>
      <name val="Arial"/>
      <family val="0"/>
    </font>
    <font>
      <sz val="8"/>
      <name val="Arial"/>
      <family val="2"/>
    </font>
    <font>
      <b/>
      <sz val="9"/>
      <name val="Arial"/>
      <family val="2"/>
    </font>
    <font>
      <sz val="9"/>
      <name val="Arial"/>
      <family val="2"/>
    </font>
    <font>
      <b/>
      <sz val="16"/>
      <name val="Arial"/>
      <family val="2"/>
    </font>
    <font>
      <u val="single"/>
      <sz val="10"/>
      <name val="Arial"/>
      <family val="2"/>
    </font>
    <font>
      <sz val="9.5"/>
      <name val="Arial"/>
      <family val="2"/>
    </font>
    <font>
      <b/>
      <sz val="9.8"/>
      <name val="Arial"/>
      <family val="2"/>
    </font>
    <font>
      <u val="single"/>
      <sz val="10"/>
      <color indexed="12"/>
      <name val="Arial"/>
      <family val="0"/>
    </font>
    <font>
      <u val="single"/>
      <sz val="10"/>
      <color indexed="36"/>
      <name val="Arial"/>
      <family val="0"/>
    </font>
    <font>
      <b/>
      <sz val="10"/>
      <name val="Arial Narrow"/>
      <family val="2"/>
    </font>
    <font>
      <sz val="10"/>
      <name val="Arial Narrow"/>
      <family val="2"/>
    </font>
    <font>
      <vertAlign val="subscript"/>
      <sz val="10"/>
      <name val="Arial"/>
      <family val="2"/>
    </font>
    <font>
      <b/>
      <u val="single"/>
      <sz val="10"/>
      <name val="Arial"/>
      <family val="2"/>
    </font>
  </fonts>
  <fills count="2">
    <fill>
      <patternFill/>
    </fill>
    <fill>
      <patternFill patternType="gray125"/>
    </fill>
  </fills>
  <borders count="23">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Alignment="1">
      <alignment horizontal="center"/>
    </xf>
    <xf numFmtId="0" fontId="2" fillId="0" borderId="0" xfId="0" applyFont="1" applyAlignment="1">
      <alignment/>
    </xf>
    <xf numFmtId="41" fontId="1" fillId="0" borderId="0" xfId="0" applyNumberFormat="1" applyFont="1" applyAlignment="1">
      <alignment horizontal="center"/>
    </xf>
    <xf numFmtId="41" fontId="1" fillId="0" borderId="0" xfId="15" applyNumberFormat="1" applyFont="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1" fillId="0" borderId="0" xfId="0" applyFont="1" applyAlignment="1" quotePrefix="1">
      <alignment horizontal="center"/>
    </xf>
    <xf numFmtId="0" fontId="4" fillId="0" borderId="0" xfId="0" applyFont="1" applyAlignment="1">
      <alignment horizontal="center"/>
    </xf>
    <xf numFmtId="0" fontId="4" fillId="0" borderId="0" xfId="0" applyFont="1" applyAlignment="1">
      <alignment/>
    </xf>
    <xf numFmtId="41" fontId="3" fillId="0" borderId="0" xfId="0" applyNumberFormat="1" applyFont="1" applyAlignment="1">
      <alignment horizontal="right"/>
    </xf>
    <xf numFmtId="0" fontId="5" fillId="0" borderId="0" xfId="0" applyFont="1" applyAlignment="1">
      <alignment/>
    </xf>
    <xf numFmtId="0" fontId="5" fillId="0" borderId="0" xfId="0" applyFont="1" applyAlignment="1">
      <alignment horizontal="center"/>
    </xf>
    <xf numFmtId="41" fontId="6" fillId="0" borderId="0" xfId="0" applyNumberFormat="1" applyFont="1" applyAlignment="1">
      <alignment horizontal="right"/>
    </xf>
    <xf numFmtId="0" fontId="8" fillId="0" borderId="0" xfId="0" applyFont="1" applyAlignment="1">
      <alignment horizontal="left"/>
    </xf>
    <xf numFmtId="0" fontId="3" fillId="0" borderId="0" xfId="0" applyFont="1" applyAlignment="1">
      <alignment/>
    </xf>
    <xf numFmtId="0" fontId="0" fillId="0" borderId="0" xfId="0" applyFont="1" applyAlignment="1">
      <alignment/>
    </xf>
    <xf numFmtId="173" fontId="0" fillId="0" borderId="0" xfId="0" applyNumberFormat="1" applyAlignment="1">
      <alignment/>
    </xf>
    <xf numFmtId="0" fontId="3" fillId="0" borderId="0" xfId="0" applyFont="1" applyAlignment="1">
      <alignment horizontal="center"/>
    </xf>
    <xf numFmtId="173" fontId="0" fillId="0" borderId="0" xfId="15" applyNumberFormat="1" applyAlignment="1">
      <alignment/>
    </xf>
    <xf numFmtId="173" fontId="3" fillId="0" borderId="0" xfId="15" applyNumberFormat="1" applyFont="1" applyAlignment="1">
      <alignment/>
    </xf>
    <xf numFmtId="173" fontId="0" fillId="0" borderId="1" xfId="15" applyNumberFormat="1" applyBorder="1" applyAlignment="1">
      <alignment/>
    </xf>
    <xf numFmtId="173" fontId="0" fillId="0" borderId="2" xfId="15" applyNumberFormat="1" applyBorder="1" applyAlignment="1">
      <alignment/>
    </xf>
    <xf numFmtId="173" fontId="0" fillId="0" borderId="3" xfId="15" applyNumberFormat="1" applyBorder="1" applyAlignment="1">
      <alignment/>
    </xf>
    <xf numFmtId="173" fontId="3" fillId="0" borderId="0" xfId="15" applyNumberFormat="1" applyFont="1" applyBorder="1" applyAlignment="1">
      <alignment/>
    </xf>
    <xf numFmtId="15" fontId="3" fillId="0" borderId="0" xfId="15" applyNumberFormat="1" applyFont="1" applyBorder="1" applyAlignment="1">
      <alignment horizontal="center"/>
    </xf>
    <xf numFmtId="173" fontId="0" fillId="0" borderId="0" xfId="15" applyNumberFormat="1" applyBorder="1" applyAlignment="1">
      <alignment/>
    </xf>
    <xf numFmtId="0" fontId="0" fillId="0" borderId="0" xfId="0" applyAlignment="1">
      <alignment horizontal="right"/>
    </xf>
    <xf numFmtId="0" fontId="0" fillId="0" borderId="0" xfId="0" applyFont="1" applyAlignment="1">
      <alignment horizontal="right"/>
    </xf>
    <xf numFmtId="0" fontId="3"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41" fontId="0" fillId="0" borderId="0" xfId="0" applyNumberFormat="1" applyFont="1" applyBorder="1" applyAlignment="1">
      <alignment horizontal="right"/>
    </xf>
    <xf numFmtId="37" fontId="0" fillId="0" borderId="0" xfId="15" applyNumberFormat="1" applyFont="1" applyAlignment="1">
      <alignment/>
    </xf>
    <xf numFmtId="41" fontId="0" fillId="0" borderId="0" xfId="0" applyNumberFormat="1" applyFont="1" applyBorder="1" applyAlignment="1">
      <alignment/>
    </xf>
    <xf numFmtId="41" fontId="0" fillId="0" borderId="0" xfId="15" applyNumberFormat="1" applyFont="1" applyAlignment="1">
      <alignment/>
    </xf>
    <xf numFmtId="41" fontId="0" fillId="0" borderId="0" xfId="0" applyNumberFormat="1" applyFont="1" applyAlignment="1">
      <alignment/>
    </xf>
    <xf numFmtId="41" fontId="0" fillId="0" borderId="3" xfId="0" applyNumberFormat="1" applyFont="1" applyBorder="1" applyAlignment="1">
      <alignment/>
    </xf>
    <xf numFmtId="41" fontId="0" fillId="0" borderId="1" xfId="0" applyNumberFormat="1" applyFont="1" applyBorder="1" applyAlignment="1">
      <alignment horizontal="center"/>
    </xf>
    <xf numFmtId="41" fontId="0" fillId="0" borderId="0" xfId="0" applyNumberFormat="1" applyFont="1" applyBorder="1" applyAlignment="1">
      <alignment horizontal="center"/>
    </xf>
    <xf numFmtId="173" fontId="0" fillId="0" borderId="4" xfId="15" applyNumberFormat="1" applyBorder="1" applyAlignment="1">
      <alignment/>
    </xf>
    <xf numFmtId="176" fontId="0" fillId="0" borderId="0" xfId="15" applyNumberFormat="1" applyFont="1" applyBorder="1" applyAlignment="1">
      <alignment horizontal="center"/>
    </xf>
    <xf numFmtId="0" fontId="0" fillId="0" borderId="0" xfId="0" applyBorder="1" applyAlignment="1">
      <alignment/>
    </xf>
    <xf numFmtId="176" fontId="0" fillId="0" borderId="0" xfId="15" applyNumberFormat="1" applyFont="1" applyBorder="1" applyAlignment="1">
      <alignment/>
    </xf>
    <xf numFmtId="0" fontId="7" fillId="0" borderId="0" xfId="0" applyFont="1" applyAlignment="1">
      <alignment/>
    </xf>
    <xf numFmtId="173" fontId="7" fillId="0" borderId="0" xfId="15" applyNumberFormat="1" applyFont="1" applyAlignment="1">
      <alignment/>
    </xf>
    <xf numFmtId="0" fontId="6" fillId="0" borderId="0" xfId="0" applyFont="1" applyAlignment="1">
      <alignment/>
    </xf>
    <xf numFmtId="173" fontId="0" fillId="0" borderId="5" xfId="15" applyNumberFormat="1" applyBorder="1" applyAlignment="1">
      <alignment/>
    </xf>
    <xf numFmtId="173" fontId="0" fillId="0" borderId="6" xfId="15" applyNumberFormat="1" applyBorder="1" applyAlignment="1">
      <alignment/>
    </xf>
    <xf numFmtId="173" fontId="0" fillId="0" borderId="7" xfId="15" applyNumberFormat="1" applyBorder="1" applyAlignment="1">
      <alignment/>
    </xf>
    <xf numFmtId="41" fontId="6" fillId="0" borderId="0" xfId="0" applyNumberFormat="1" applyFont="1" applyBorder="1" applyAlignment="1">
      <alignment horizontal="right"/>
    </xf>
    <xf numFmtId="41" fontId="6" fillId="0" borderId="8" xfId="0" applyNumberFormat="1" applyFont="1" applyBorder="1" applyAlignment="1">
      <alignment horizontal="right"/>
    </xf>
    <xf numFmtId="173" fontId="0" fillId="0" borderId="0" xfId="0" applyNumberFormat="1" applyBorder="1" applyAlignment="1">
      <alignment/>
    </xf>
    <xf numFmtId="173" fontId="3" fillId="0" borderId="0" xfId="15" applyNumberFormat="1" applyFont="1" applyAlignment="1">
      <alignment horizontal="right"/>
    </xf>
    <xf numFmtId="173" fontId="3" fillId="0" borderId="0" xfId="15" applyNumberFormat="1" applyFont="1" applyBorder="1" applyAlignment="1">
      <alignment horizontal="center"/>
    </xf>
    <xf numFmtId="0" fontId="1" fillId="0" borderId="3" xfId="0" applyFont="1" applyBorder="1" applyAlignment="1">
      <alignment horizontal="center"/>
    </xf>
    <xf numFmtId="0" fontId="0" fillId="0" borderId="3" xfId="0" applyBorder="1" applyAlignment="1">
      <alignment/>
    </xf>
    <xf numFmtId="0" fontId="10" fillId="0" borderId="3" xfId="0" applyFont="1" applyBorder="1" applyAlignment="1">
      <alignment horizontal="center"/>
    </xf>
    <xf numFmtId="0" fontId="10" fillId="0" borderId="3" xfId="0" applyFont="1" applyBorder="1" applyAlignment="1">
      <alignment/>
    </xf>
    <xf numFmtId="41" fontId="10" fillId="0" borderId="3" xfId="0" applyNumberFormat="1" applyFont="1" applyBorder="1" applyAlignment="1">
      <alignment horizontal="center"/>
    </xf>
    <xf numFmtId="41" fontId="10" fillId="0" borderId="3" xfId="15" applyNumberFormat="1" applyFont="1" applyBorder="1" applyAlignment="1">
      <alignment/>
    </xf>
    <xf numFmtId="0" fontId="11" fillId="0" borderId="3" xfId="0" applyFont="1" applyBorder="1" applyAlignment="1">
      <alignment vertical="center"/>
    </xf>
    <xf numFmtId="0" fontId="6" fillId="0" borderId="3" xfId="0" applyFont="1" applyBorder="1" applyAlignment="1">
      <alignment vertical="center"/>
    </xf>
    <xf numFmtId="0" fontId="9" fillId="0" borderId="0" xfId="0" applyFont="1" applyAlignment="1">
      <alignment/>
    </xf>
    <xf numFmtId="0" fontId="3" fillId="0" borderId="0" xfId="0" applyFont="1" applyBorder="1" applyAlignment="1">
      <alignment horizontal="center"/>
    </xf>
    <xf numFmtId="173" fontId="3" fillId="0" borderId="0" xfId="15" applyNumberFormat="1" applyFont="1" applyBorder="1" applyAlignment="1">
      <alignment horizontal="right"/>
    </xf>
    <xf numFmtId="0" fontId="0" fillId="0" borderId="0" xfId="0" applyBorder="1" applyAlignment="1">
      <alignment horizontal="right"/>
    </xf>
    <xf numFmtId="0" fontId="4" fillId="0" borderId="0" xfId="0" applyFont="1" applyBorder="1" applyAlignment="1">
      <alignment/>
    </xf>
    <xf numFmtId="0" fontId="1" fillId="0" borderId="0" xfId="0" applyFont="1" applyBorder="1" applyAlignment="1">
      <alignment horizontal="center"/>
    </xf>
    <xf numFmtId="0" fontId="0" fillId="0" borderId="0" xfId="0" applyFont="1" applyAlignment="1">
      <alignment horizontal="center"/>
    </xf>
    <xf numFmtId="1" fontId="3" fillId="0" borderId="0" xfId="15" applyNumberFormat="1" applyFont="1" applyAlignment="1">
      <alignment/>
    </xf>
    <xf numFmtId="1" fontId="3" fillId="0" borderId="0" xfId="15" applyNumberFormat="1" applyFont="1" applyBorder="1" applyAlignment="1">
      <alignment/>
    </xf>
    <xf numFmtId="43" fontId="3" fillId="0" borderId="0" xfId="15" applyFont="1" applyAlignment="1">
      <alignment horizontal="right"/>
    </xf>
    <xf numFmtId="43" fontId="0" fillId="0" borderId="4" xfId="15" applyBorder="1" applyAlignment="1">
      <alignment/>
    </xf>
    <xf numFmtId="0" fontId="0" fillId="0" borderId="0" xfId="0" applyAlignment="1" quotePrefix="1">
      <alignment/>
    </xf>
    <xf numFmtId="37" fontId="0" fillId="0" borderId="0" xfId="15" applyNumberFormat="1" applyAlignment="1">
      <alignment/>
    </xf>
    <xf numFmtId="0" fontId="0" fillId="0" borderId="0" xfId="0" applyFont="1" applyAlignment="1">
      <alignment/>
    </xf>
    <xf numFmtId="41" fontId="0" fillId="0" borderId="0" xfId="0" applyNumberFormat="1" applyAlignment="1">
      <alignment/>
    </xf>
    <xf numFmtId="41" fontId="0" fillId="0" borderId="1" xfId="0" applyNumberFormat="1" applyBorder="1" applyAlignment="1">
      <alignment/>
    </xf>
    <xf numFmtId="173" fontId="0" fillId="0" borderId="1" xfId="0" applyNumberFormat="1" applyBorder="1" applyAlignment="1">
      <alignment/>
    </xf>
    <xf numFmtId="173" fontId="0" fillId="0" borderId="5" xfId="0" applyNumberFormat="1" applyBorder="1" applyAlignment="1">
      <alignment/>
    </xf>
    <xf numFmtId="0" fontId="0" fillId="0" borderId="6" xfId="0" applyBorder="1" applyAlignment="1">
      <alignment/>
    </xf>
    <xf numFmtId="41" fontId="0" fillId="0" borderId="7" xfId="0" applyNumberFormat="1" applyBorder="1" applyAlignment="1">
      <alignment/>
    </xf>
    <xf numFmtId="41" fontId="0" fillId="0" borderId="6" xfId="0" applyNumberFormat="1" applyBorder="1" applyAlignment="1">
      <alignment/>
    </xf>
    <xf numFmtId="37" fontId="0" fillId="0" borderId="0" xfId="15" applyNumberFormat="1" applyFont="1" applyBorder="1" applyAlignment="1">
      <alignment/>
    </xf>
    <xf numFmtId="41" fontId="0" fillId="0" borderId="0" xfId="0" applyNumberFormat="1" applyBorder="1" applyAlignment="1">
      <alignment/>
    </xf>
    <xf numFmtId="0" fontId="7" fillId="0" borderId="0" xfId="0" applyFont="1" applyBorder="1" applyAlignment="1">
      <alignment/>
    </xf>
    <xf numFmtId="0" fontId="6" fillId="0" borderId="0" xfId="0" applyFont="1" applyBorder="1" applyAlignment="1">
      <alignment horizontal="center"/>
    </xf>
    <xf numFmtId="3" fontId="7" fillId="0" borderId="0" xfId="15" applyNumberFormat="1" applyFont="1" applyBorder="1" applyAlignment="1">
      <alignment/>
    </xf>
    <xf numFmtId="37" fontId="0" fillId="0" borderId="4" xfId="15" applyNumberFormat="1" applyFont="1" applyBorder="1" applyAlignment="1">
      <alignment/>
    </xf>
    <xf numFmtId="0" fontId="3" fillId="0" borderId="3" xfId="0" applyFont="1" applyBorder="1" applyAlignment="1">
      <alignment vertical="center"/>
    </xf>
    <xf numFmtId="43" fontId="0" fillId="0" borderId="0" xfId="15" applyNumberFormat="1" applyBorder="1" applyAlignment="1">
      <alignment/>
    </xf>
    <xf numFmtId="173" fontId="0" fillId="0" borderId="0" xfId="15" applyNumberFormat="1" applyFont="1" applyAlignment="1">
      <alignment/>
    </xf>
    <xf numFmtId="173" fontId="0" fillId="0" borderId="0" xfId="15" applyNumberFormat="1" applyFont="1" applyAlignment="1">
      <alignment/>
    </xf>
    <xf numFmtId="0" fontId="9" fillId="0" borderId="0" xfId="0" applyFont="1" applyBorder="1" applyAlignment="1">
      <alignment/>
    </xf>
    <xf numFmtId="173" fontId="0" fillId="0" borderId="0" xfId="15" applyNumberFormat="1" applyFont="1" applyBorder="1" applyAlignment="1">
      <alignment/>
    </xf>
    <xf numFmtId="0" fontId="0" fillId="0" borderId="0" xfId="0" applyFont="1" applyAlignment="1">
      <alignment/>
    </xf>
    <xf numFmtId="37" fontId="0" fillId="0" borderId="0" xfId="15" applyNumberFormat="1" applyFont="1" applyAlignment="1">
      <alignment/>
    </xf>
    <xf numFmtId="173" fontId="0" fillId="0" borderId="0" xfId="15" applyNumberFormat="1" applyFont="1" applyBorder="1" applyAlignment="1">
      <alignment horizontal="center"/>
    </xf>
    <xf numFmtId="173" fontId="0" fillId="0" borderId="1" xfId="15" applyNumberFormat="1" applyFont="1" applyBorder="1" applyAlignment="1">
      <alignment/>
    </xf>
    <xf numFmtId="41" fontId="4" fillId="0" borderId="0" xfId="0" applyNumberFormat="1" applyFont="1" applyAlignment="1">
      <alignment horizontal="center"/>
    </xf>
    <xf numFmtId="41" fontId="6" fillId="0" borderId="9" xfId="0" applyNumberFormat="1" applyFont="1" applyBorder="1" applyAlignment="1">
      <alignment horizontal="right"/>
    </xf>
    <xf numFmtId="0" fontId="0" fillId="0" borderId="9" xfId="0" applyFont="1" applyBorder="1" applyAlignment="1">
      <alignment/>
    </xf>
    <xf numFmtId="43" fontId="0" fillId="0" borderId="9" xfId="0" applyNumberFormat="1" applyFont="1" applyBorder="1" applyAlignment="1">
      <alignment/>
    </xf>
    <xf numFmtId="43" fontId="0" fillId="0" borderId="9" xfId="15" applyFont="1" applyBorder="1" applyAlignment="1">
      <alignment horizontal="right"/>
    </xf>
    <xf numFmtId="0" fontId="0" fillId="0" borderId="10" xfId="0" applyFont="1" applyBorder="1" applyAlignment="1">
      <alignment/>
    </xf>
    <xf numFmtId="0" fontId="6" fillId="0" borderId="11" xfId="0" applyFont="1" applyBorder="1" applyAlignment="1">
      <alignment horizontal="centerContinuous"/>
    </xf>
    <xf numFmtId="41" fontId="4" fillId="0" borderId="0" xfId="15" applyNumberFormat="1" applyFont="1" applyAlignment="1">
      <alignment/>
    </xf>
    <xf numFmtId="41" fontId="7" fillId="0" borderId="0" xfId="0" applyNumberFormat="1" applyFont="1" applyAlignment="1">
      <alignment horizontal="centerContinuous"/>
    </xf>
    <xf numFmtId="41" fontId="6" fillId="0" borderId="12" xfId="15" applyNumberFormat="1" applyFont="1" applyBorder="1" applyAlignment="1">
      <alignment horizontal="centerContinuous"/>
    </xf>
    <xf numFmtId="41" fontId="6" fillId="0" borderId="13" xfId="15" applyNumberFormat="1" applyFont="1" applyBorder="1" applyAlignment="1">
      <alignment horizontal="centerContinuous"/>
    </xf>
    <xf numFmtId="0" fontId="0" fillId="0" borderId="8" xfId="0" applyFont="1" applyBorder="1" applyAlignment="1">
      <alignment/>
    </xf>
    <xf numFmtId="173" fontId="0" fillId="0" borderId="9" xfId="0" applyNumberFormat="1" applyFont="1" applyBorder="1" applyAlignment="1">
      <alignment/>
    </xf>
    <xf numFmtId="173" fontId="0" fillId="0" borderId="0" xfId="0" applyNumberFormat="1" applyFont="1" applyAlignment="1">
      <alignment/>
    </xf>
    <xf numFmtId="173" fontId="0" fillId="0" borderId="8" xfId="0" applyNumberFormat="1" applyFont="1" applyBorder="1" applyAlignment="1">
      <alignment/>
    </xf>
    <xf numFmtId="173" fontId="0" fillId="0" borderId="0" xfId="0" applyNumberFormat="1" applyFont="1" applyBorder="1" applyAlignment="1">
      <alignment/>
    </xf>
    <xf numFmtId="37" fontId="0" fillId="0" borderId="9" xfId="15" applyNumberFormat="1" applyFont="1" applyBorder="1" applyAlignment="1">
      <alignment/>
    </xf>
    <xf numFmtId="173" fontId="0" fillId="0" borderId="10" xfId="0" applyNumberFormat="1" applyFont="1" applyBorder="1" applyAlignment="1">
      <alignment/>
    </xf>
    <xf numFmtId="173" fontId="0" fillId="0" borderId="14" xfId="0" applyNumberFormat="1" applyFont="1" applyBorder="1" applyAlignment="1">
      <alignment/>
    </xf>
    <xf numFmtId="37" fontId="0" fillId="0" borderId="8" xfId="15" applyNumberFormat="1" applyFont="1" applyBorder="1" applyAlignment="1">
      <alignment/>
    </xf>
    <xf numFmtId="173" fontId="0" fillId="0" borderId="15" xfId="0" applyNumberFormat="1" applyFont="1" applyBorder="1" applyAlignment="1">
      <alignment/>
    </xf>
    <xf numFmtId="173" fontId="0" fillId="0" borderId="16" xfId="0" applyNumberFormat="1" applyFont="1" applyBorder="1" applyAlignment="1">
      <alignment/>
    </xf>
    <xf numFmtId="43" fontId="0" fillId="0" borderId="8" xfId="0" applyNumberFormat="1" applyFont="1" applyBorder="1" applyAlignment="1">
      <alignment/>
    </xf>
    <xf numFmtId="43" fontId="0" fillId="0" borderId="8" xfId="15" applyFont="1" applyBorder="1" applyAlignment="1">
      <alignment horizontal="right"/>
    </xf>
    <xf numFmtId="0" fontId="0" fillId="0" borderId="14" xfId="0" applyFont="1" applyBorder="1" applyAlignment="1">
      <alignment/>
    </xf>
    <xf numFmtId="0" fontId="0" fillId="0" borderId="1" xfId="0" applyFont="1" applyBorder="1" applyAlignment="1">
      <alignment/>
    </xf>
    <xf numFmtId="173" fontId="0" fillId="0" borderId="3" xfId="15" applyNumberFormat="1" applyFont="1" applyBorder="1" applyAlignment="1">
      <alignment/>
    </xf>
    <xf numFmtId="173" fontId="0" fillId="0" borderId="0" xfId="15" applyNumberFormat="1" applyFont="1" applyBorder="1" applyAlignment="1">
      <alignment/>
    </xf>
    <xf numFmtId="173" fontId="0" fillId="0" borderId="3" xfId="15" applyNumberFormat="1" applyFont="1" applyBorder="1" applyAlignment="1">
      <alignment/>
    </xf>
    <xf numFmtId="173" fontId="0" fillId="0" borderId="2" xfId="15" applyNumberFormat="1" applyFont="1" applyBorder="1" applyAlignment="1">
      <alignment/>
    </xf>
    <xf numFmtId="173" fontId="0" fillId="0" borderId="0" xfId="0" applyNumberFormat="1" applyFont="1" applyBorder="1" applyAlignment="1">
      <alignment horizontal="right"/>
    </xf>
    <xf numFmtId="184" fontId="0" fillId="0" borderId="0" xfId="15" applyNumberFormat="1" applyAlignment="1">
      <alignment/>
    </xf>
    <xf numFmtId="43" fontId="3" fillId="0" borderId="0" xfId="15" applyFont="1" applyBorder="1" applyAlignment="1">
      <alignment horizontal="right"/>
    </xf>
    <xf numFmtId="173" fontId="3" fillId="0" borderId="1" xfId="15" applyNumberFormat="1" applyFont="1" applyBorder="1" applyAlignment="1">
      <alignment horizontal="right"/>
    </xf>
    <xf numFmtId="43" fontId="3" fillId="0" borderId="0" xfId="15" applyFont="1" applyAlignment="1">
      <alignment horizontal="right"/>
    </xf>
    <xf numFmtId="43" fontId="3" fillId="0" borderId="0" xfId="15" applyFont="1" applyBorder="1" applyAlignment="1">
      <alignment horizontal="right"/>
    </xf>
    <xf numFmtId="37" fontId="7" fillId="0" borderId="0" xfId="15" applyNumberFormat="1" applyFont="1" applyAlignment="1">
      <alignment horizontal="right"/>
    </xf>
    <xf numFmtId="0" fontId="6" fillId="0" borderId="0" xfId="0" applyFont="1" applyAlignment="1">
      <alignment horizontal="right"/>
    </xf>
    <xf numFmtId="37" fontId="0" fillId="0" borderId="0" xfId="15" applyNumberFormat="1" applyFont="1" applyBorder="1" applyAlignment="1">
      <alignment/>
    </xf>
    <xf numFmtId="37" fontId="0" fillId="0" borderId="1" xfId="15" applyNumberFormat="1" applyFont="1" applyBorder="1" applyAlignment="1">
      <alignment/>
    </xf>
    <xf numFmtId="173" fontId="5" fillId="0" borderId="0" xfId="15" applyNumberFormat="1" applyFont="1" applyAlignment="1" quotePrefix="1">
      <alignment horizontal="left"/>
    </xf>
    <xf numFmtId="173" fontId="0" fillId="0" borderId="5" xfId="15" applyNumberFormat="1" applyFont="1" applyBorder="1" applyAlignment="1">
      <alignment/>
    </xf>
    <xf numFmtId="173" fontId="0" fillId="0" borderId="6" xfId="15" applyNumberFormat="1" applyFont="1" applyBorder="1" applyAlignment="1">
      <alignment/>
    </xf>
    <xf numFmtId="173" fontId="0" fillId="0" borderId="7" xfId="15" applyNumberFormat="1" applyFont="1" applyBorder="1" applyAlignment="1">
      <alignment/>
    </xf>
    <xf numFmtId="41" fontId="6" fillId="0" borderId="0" xfId="0" applyNumberFormat="1" applyFont="1" applyBorder="1" applyAlignment="1">
      <alignment horizontal="center"/>
    </xf>
    <xf numFmtId="41" fontId="0" fillId="0" borderId="0" xfId="15" applyNumberFormat="1" applyBorder="1" applyAlignment="1">
      <alignment/>
    </xf>
    <xf numFmtId="37" fontId="0" fillId="0" borderId="9" xfId="0" applyNumberFormat="1" applyFont="1" applyBorder="1" applyAlignment="1">
      <alignment/>
    </xf>
    <xf numFmtId="43" fontId="0" fillId="0" borderId="0" xfId="15" applyBorder="1" applyAlignment="1">
      <alignment/>
    </xf>
    <xf numFmtId="3" fontId="7" fillId="0" borderId="17" xfId="15" applyNumberFormat="1" applyFont="1" applyBorder="1" applyAlignment="1">
      <alignment/>
    </xf>
    <xf numFmtId="0" fontId="14" fillId="0" borderId="0" xfId="0" applyFont="1" applyAlignment="1">
      <alignment horizontal="right"/>
    </xf>
    <xf numFmtId="176" fontId="14" fillId="0" borderId="0" xfId="15" applyNumberFormat="1" applyFont="1" applyBorder="1" applyAlignment="1">
      <alignment horizontal="right"/>
    </xf>
    <xf numFmtId="176" fontId="14" fillId="0" borderId="0" xfId="15" applyNumberFormat="1" applyFont="1" applyBorder="1" applyAlignment="1">
      <alignment/>
    </xf>
    <xf numFmtId="176" fontId="15" fillId="0" borderId="0" xfId="15" applyNumberFormat="1" applyFont="1" applyBorder="1" applyAlignment="1">
      <alignment horizontal="center"/>
    </xf>
    <xf numFmtId="0" fontId="15" fillId="0" borderId="0" xfId="0" applyFont="1" applyBorder="1" applyAlignment="1">
      <alignment horizontal="right"/>
    </xf>
    <xf numFmtId="176" fontId="14" fillId="0" borderId="0" xfId="15" applyNumberFormat="1" applyFont="1" applyFill="1" applyBorder="1" applyAlignment="1">
      <alignment horizontal="center"/>
    </xf>
    <xf numFmtId="176" fontId="14" fillId="0" borderId="0" xfId="15" applyNumberFormat="1" applyFont="1" applyFill="1" applyBorder="1" applyAlignment="1">
      <alignment horizontal="right"/>
    </xf>
    <xf numFmtId="43" fontId="14" fillId="0" borderId="0" xfId="15" applyFont="1" applyAlignment="1">
      <alignment horizontal="right"/>
    </xf>
    <xf numFmtId="173" fontId="3" fillId="0" borderId="2" xfId="15" applyNumberFormat="1" applyFont="1" applyBorder="1" applyAlignment="1">
      <alignment/>
    </xf>
    <xf numFmtId="43" fontId="0" fillId="0" borderId="0" xfId="15" applyNumberFormat="1" applyAlignment="1">
      <alignment/>
    </xf>
    <xf numFmtId="173" fontId="0" fillId="0" borderId="18" xfId="0" applyNumberFormat="1" applyFont="1" applyBorder="1" applyAlignment="1">
      <alignment/>
    </xf>
    <xf numFmtId="173" fontId="0" fillId="0" borderId="19" xfId="0" applyNumberFormat="1" applyFont="1" applyBorder="1" applyAlignment="1">
      <alignment/>
    </xf>
    <xf numFmtId="173" fontId="0" fillId="0" borderId="0" xfId="15" applyNumberFormat="1" applyFont="1" applyAlignment="1">
      <alignment/>
    </xf>
    <xf numFmtId="184" fontId="0" fillId="0" borderId="1" xfId="15" applyNumberFormat="1" applyBorder="1" applyAlignment="1">
      <alignment/>
    </xf>
    <xf numFmtId="41" fontId="0" fillId="0" borderId="1" xfId="15" applyNumberFormat="1" applyBorder="1" applyAlignment="1">
      <alignment/>
    </xf>
    <xf numFmtId="173" fontId="0" fillId="0" borderId="1" xfId="15" applyNumberFormat="1" applyFont="1" applyBorder="1" applyAlignment="1">
      <alignment horizontal="center"/>
    </xf>
    <xf numFmtId="37" fontId="0" fillId="0" borderId="1" xfId="15" applyNumberFormat="1" applyBorder="1" applyAlignment="1">
      <alignment/>
    </xf>
    <xf numFmtId="0" fontId="3" fillId="0" borderId="0" xfId="0" applyFont="1" applyBorder="1" applyAlignment="1">
      <alignment/>
    </xf>
    <xf numFmtId="184" fontId="0" fillId="0" borderId="0" xfId="0" applyNumberFormat="1" applyBorder="1" applyAlignment="1">
      <alignment/>
    </xf>
    <xf numFmtId="184" fontId="0" fillId="0" borderId="0" xfId="15" applyNumberFormat="1" applyFont="1" applyBorder="1" applyAlignment="1">
      <alignment/>
    </xf>
    <xf numFmtId="0" fontId="0" fillId="0" borderId="0" xfId="0" applyFill="1" applyBorder="1" applyAlignment="1">
      <alignment/>
    </xf>
    <xf numFmtId="173" fontId="3" fillId="0" borderId="0" xfId="15" applyNumberFormat="1" applyFont="1" applyAlignment="1" quotePrefix="1">
      <alignment horizontal="right"/>
    </xf>
    <xf numFmtId="184" fontId="0" fillId="0" borderId="0" xfId="15" applyNumberFormat="1" applyFont="1" applyAlignment="1">
      <alignment/>
    </xf>
    <xf numFmtId="43" fontId="15" fillId="0" borderId="0" xfId="15" applyFont="1" applyAlignment="1">
      <alignment horizontal="right"/>
    </xf>
    <xf numFmtId="37" fontId="7" fillId="0" borderId="0" xfId="15" applyNumberFormat="1" applyFont="1" applyAlignment="1">
      <alignment/>
    </xf>
    <xf numFmtId="173" fontId="7" fillId="0" borderId="0" xfId="15" applyNumberFormat="1" applyFont="1" applyAlignment="1">
      <alignment horizontal="right"/>
    </xf>
    <xf numFmtId="43" fontId="7" fillId="0" borderId="0" xfId="15" applyFont="1" applyAlignment="1">
      <alignment horizontal="right"/>
    </xf>
    <xf numFmtId="173" fontId="7" fillId="0" borderId="20" xfId="15" applyNumberFormat="1" applyFont="1" applyBorder="1" applyAlignment="1">
      <alignment horizontal="right"/>
    </xf>
    <xf numFmtId="37" fontId="7" fillId="0" borderId="20" xfId="15" applyNumberFormat="1" applyFont="1" applyBorder="1" applyAlignment="1">
      <alignment/>
    </xf>
    <xf numFmtId="173" fontId="7" fillId="0" borderId="1" xfId="15" applyNumberFormat="1" applyFont="1" applyBorder="1" applyAlignment="1">
      <alignment horizontal="right"/>
    </xf>
    <xf numFmtId="173" fontId="7" fillId="0" borderId="1" xfId="15" applyNumberFormat="1" applyFont="1" applyBorder="1" applyAlignment="1">
      <alignment/>
    </xf>
    <xf numFmtId="199" fontId="0" fillId="0" borderId="0" xfId="15" applyNumberFormat="1" applyAlignment="1">
      <alignment/>
    </xf>
    <xf numFmtId="41" fontId="6" fillId="0" borderId="0" xfId="0" applyNumberFormat="1" applyFont="1" applyBorder="1" applyAlignment="1">
      <alignment horizontal="center"/>
    </xf>
    <xf numFmtId="3" fontId="0" fillId="0" borderId="0" xfId="15" applyNumberFormat="1" applyAlignment="1">
      <alignment/>
    </xf>
    <xf numFmtId="37" fontId="0" fillId="0" borderId="0" xfId="15" applyNumberFormat="1" applyFont="1" applyBorder="1" applyAlignment="1">
      <alignment horizontal="right"/>
    </xf>
    <xf numFmtId="43" fontId="7" fillId="0" borderId="0" xfId="15" applyFont="1" applyBorder="1" applyAlignment="1">
      <alignment horizontal="right"/>
    </xf>
    <xf numFmtId="173" fontId="7" fillId="0" borderId="0" xfId="15" applyNumberFormat="1" applyFont="1" applyBorder="1" applyAlignment="1">
      <alignment horizontal="right"/>
    </xf>
    <xf numFmtId="173" fontId="0" fillId="0" borderId="2" xfId="15" applyNumberFormat="1" applyFont="1" applyBorder="1" applyAlignment="1">
      <alignment/>
    </xf>
    <xf numFmtId="37" fontId="0" fillId="0" borderId="2" xfId="15" applyNumberFormat="1" applyFont="1" applyBorder="1" applyAlignment="1">
      <alignment/>
    </xf>
    <xf numFmtId="0" fontId="17" fillId="0" borderId="0" xfId="0" applyFont="1" applyAlignment="1">
      <alignment/>
    </xf>
    <xf numFmtId="184" fontId="0" fillId="0" borderId="0" xfId="15" applyNumberFormat="1" applyBorder="1" applyAlignment="1">
      <alignment/>
    </xf>
    <xf numFmtId="37" fontId="0" fillId="0" borderId="0" xfId="0" applyNumberFormat="1" applyAlignment="1">
      <alignment/>
    </xf>
    <xf numFmtId="37" fontId="0" fillId="0" borderId="4" xfId="0" applyNumberFormat="1" applyBorder="1" applyAlignment="1">
      <alignment/>
    </xf>
    <xf numFmtId="173" fontId="0" fillId="0" borderId="0" xfId="0" applyNumberFormat="1" applyFont="1" applyAlignment="1">
      <alignment/>
    </xf>
    <xf numFmtId="173" fontId="0" fillId="0" borderId="0" xfId="0" applyNumberFormat="1" applyFont="1" applyBorder="1" applyAlignment="1">
      <alignment/>
    </xf>
    <xf numFmtId="37" fontId="0" fillId="0" borderId="0" xfId="15" applyNumberFormat="1" applyFont="1" applyBorder="1" applyAlignment="1">
      <alignment/>
    </xf>
    <xf numFmtId="173" fontId="0" fillId="0" borderId="1" xfId="0" applyNumberFormat="1" applyFont="1" applyBorder="1" applyAlignment="1">
      <alignment/>
    </xf>
    <xf numFmtId="173" fontId="0" fillId="0" borderId="2" xfId="0" applyNumberFormat="1" applyFont="1" applyBorder="1" applyAlignment="1">
      <alignment/>
    </xf>
    <xf numFmtId="41" fontId="6" fillId="0" borderId="12" xfId="0" applyNumberFormat="1"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center"/>
    </xf>
    <xf numFmtId="173" fontId="3" fillId="0" borderId="21" xfId="15" applyNumberFormat="1" applyFont="1" applyBorder="1" applyAlignment="1">
      <alignment horizontal="center"/>
    </xf>
    <xf numFmtId="173" fontId="3" fillId="0" borderId="3" xfId="15" applyNumberFormat="1" applyFont="1" applyBorder="1" applyAlignment="1">
      <alignment horizontal="center"/>
    </xf>
    <xf numFmtId="173" fontId="3" fillId="0" borderId="22" xfId="15" applyNumberFormat="1" applyFont="1" applyBorder="1" applyAlignment="1">
      <alignment horizontal="center"/>
    </xf>
    <xf numFmtId="41" fontId="6"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66675</xdr:rowOff>
    </xdr:from>
    <xdr:to>
      <xdr:col>2</xdr:col>
      <xdr:colOff>609600</xdr:colOff>
      <xdr:row>9</xdr:row>
      <xdr:rowOff>66675</xdr:rowOff>
    </xdr:to>
    <xdr:sp>
      <xdr:nvSpPr>
        <xdr:cNvPr id="1" name="Line 7"/>
        <xdr:cNvSpPr>
          <a:spLocks/>
        </xdr:cNvSpPr>
      </xdr:nvSpPr>
      <xdr:spPr>
        <a:xfrm>
          <a:off x="1866900" y="1800225"/>
          <a:ext cx="11906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xdr:row>
      <xdr:rowOff>95250</xdr:rowOff>
    </xdr:from>
    <xdr:to>
      <xdr:col>2</xdr:col>
      <xdr:colOff>628650</xdr:colOff>
      <xdr:row>9</xdr:row>
      <xdr:rowOff>95250</xdr:rowOff>
    </xdr:to>
    <xdr:sp>
      <xdr:nvSpPr>
        <xdr:cNvPr id="2" name="Line 9"/>
        <xdr:cNvSpPr>
          <a:spLocks/>
        </xdr:cNvSpPr>
      </xdr:nvSpPr>
      <xdr:spPr>
        <a:xfrm>
          <a:off x="1790700" y="1828800"/>
          <a:ext cx="12858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9525</xdr:rowOff>
    </xdr:from>
    <xdr:ext cx="6238875" cy="485775"/>
    <xdr:sp>
      <xdr:nvSpPr>
        <xdr:cNvPr id="1" name="TextBox 1"/>
        <xdr:cNvSpPr txBox="1">
          <a:spLocks noChangeArrowheads="1"/>
        </xdr:cNvSpPr>
      </xdr:nvSpPr>
      <xdr:spPr>
        <a:xfrm>
          <a:off x="333375" y="1800225"/>
          <a:ext cx="623887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prepared in accordance with Financial Reporting Standards 134 - Interim Financial Reporting and paragraph 9.22 of the Listing Requirements of Bursa Malaysia Securities Berhad. The figures have not been audited.</a:t>
          </a:r>
        </a:p>
      </xdr:txBody>
    </xdr:sp>
    <xdr:clientData/>
  </xdr:oneCellAnchor>
  <xdr:oneCellAnchor>
    <xdr:from>
      <xdr:col>1</xdr:col>
      <xdr:colOff>9525</xdr:colOff>
      <xdr:row>14</xdr:row>
      <xdr:rowOff>0</xdr:rowOff>
    </xdr:from>
    <xdr:ext cx="6229350" cy="419100"/>
    <xdr:sp>
      <xdr:nvSpPr>
        <xdr:cNvPr id="2" name="TextBox 2"/>
        <xdr:cNvSpPr txBox="1">
          <a:spLocks noChangeArrowheads="1"/>
        </xdr:cNvSpPr>
      </xdr:nvSpPr>
      <xdr:spPr>
        <a:xfrm>
          <a:off x="342900" y="2438400"/>
          <a:ext cx="622935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Group's audited financial statements for the financial year ended 31 December 2007.</a:t>
          </a:r>
        </a:p>
      </xdr:txBody>
    </xdr:sp>
    <xdr:clientData/>
  </xdr:oneCellAnchor>
  <xdr:oneCellAnchor>
    <xdr:from>
      <xdr:col>1</xdr:col>
      <xdr:colOff>28575</xdr:colOff>
      <xdr:row>17</xdr:row>
      <xdr:rowOff>9525</xdr:rowOff>
    </xdr:from>
    <xdr:ext cx="6219825" cy="847725"/>
    <xdr:sp>
      <xdr:nvSpPr>
        <xdr:cNvPr id="3" name="TextBox 3"/>
        <xdr:cNvSpPr txBox="1">
          <a:spLocks noChangeArrowheads="1"/>
        </xdr:cNvSpPr>
      </xdr:nvSpPr>
      <xdr:spPr>
        <a:xfrm>
          <a:off x="361950" y="2933700"/>
          <a:ext cx="6219825" cy="847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adopted by the Group in this interim financial report are consistent with those of the audited financial statements for the financial year ended 31 December 2007 except for the following new or revised Financial Reporting Standards ("FRS") which were issued on 1 July 2007 and adopted by the Group and the Company, where applicable, effective for the financial period beginning 1 January 2008: 
</a:t>
          </a:r>
        </a:p>
      </xdr:txBody>
    </xdr:sp>
    <xdr:clientData/>
  </xdr:oneCellAnchor>
  <xdr:oneCellAnchor>
    <xdr:from>
      <xdr:col>1</xdr:col>
      <xdr:colOff>9525</xdr:colOff>
      <xdr:row>67</xdr:row>
      <xdr:rowOff>9525</xdr:rowOff>
    </xdr:from>
    <xdr:ext cx="6238875" cy="295275"/>
    <xdr:sp>
      <xdr:nvSpPr>
        <xdr:cNvPr id="4" name="TextBox 5"/>
        <xdr:cNvSpPr txBox="1">
          <a:spLocks noChangeArrowheads="1"/>
        </xdr:cNvSpPr>
      </xdr:nvSpPr>
      <xdr:spPr>
        <a:xfrm>
          <a:off x="342900" y="11058525"/>
          <a:ext cx="6238875"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 report of the previous annual financial report was not qualified.
</a:t>
          </a:r>
        </a:p>
      </xdr:txBody>
    </xdr:sp>
    <xdr:clientData/>
  </xdr:oneCellAnchor>
  <xdr:oneCellAnchor>
    <xdr:from>
      <xdr:col>1</xdr:col>
      <xdr:colOff>9525</xdr:colOff>
      <xdr:row>72</xdr:row>
      <xdr:rowOff>0</xdr:rowOff>
    </xdr:from>
    <xdr:ext cx="6229350" cy="314325"/>
    <xdr:sp>
      <xdr:nvSpPr>
        <xdr:cNvPr id="5" name="TextBox 6"/>
        <xdr:cNvSpPr txBox="1">
          <a:spLocks noChangeArrowheads="1"/>
        </xdr:cNvSpPr>
      </xdr:nvSpPr>
      <xdr:spPr>
        <a:xfrm>
          <a:off x="342900" y="11811000"/>
          <a:ext cx="622935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were not significantly affected by any seasonal or cyclical factors.</a:t>
          </a:r>
        </a:p>
      </xdr:txBody>
    </xdr:sp>
    <xdr:clientData/>
  </xdr:oneCellAnchor>
  <xdr:oneCellAnchor>
    <xdr:from>
      <xdr:col>1</xdr:col>
      <xdr:colOff>28575</xdr:colOff>
      <xdr:row>92</xdr:row>
      <xdr:rowOff>0</xdr:rowOff>
    </xdr:from>
    <xdr:ext cx="6219825" cy="390525"/>
    <xdr:sp>
      <xdr:nvSpPr>
        <xdr:cNvPr id="6" name="TextBox 8"/>
        <xdr:cNvSpPr txBox="1">
          <a:spLocks noChangeArrowheads="1"/>
        </xdr:cNvSpPr>
      </xdr:nvSpPr>
      <xdr:spPr>
        <a:xfrm>
          <a:off x="361950" y="14963775"/>
          <a:ext cx="621982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of amount reported in prior interim periods or prior financial years that have a material effect in the current quarter under review.</a:t>
          </a:r>
        </a:p>
      </xdr:txBody>
    </xdr:sp>
    <xdr:clientData/>
  </xdr:oneCellAnchor>
  <xdr:oneCellAnchor>
    <xdr:from>
      <xdr:col>1</xdr:col>
      <xdr:colOff>28575</xdr:colOff>
      <xdr:row>98</xdr:row>
      <xdr:rowOff>0</xdr:rowOff>
    </xdr:from>
    <xdr:ext cx="6315075" cy="1400175"/>
    <xdr:sp>
      <xdr:nvSpPr>
        <xdr:cNvPr id="7" name="TextBox 9"/>
        <xdr:cNvSpPr txBox="1">
          <a:spLocks noChangeArrowheads="1"/>
        </xdr:cNvSpPr>
      </xdr:nvSpPr>
      <xdr:spPr>
        <a:xfrm>
          <a:off x="361950" y="15916275"/>
          <a:ext cx="6315075" cy="1400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 April 2008, the Company redeemed a further RM28,768,708 nominal value of Zero-coupon Redeemable Convertible Secured Loan Stocks 2002/2010 ("RCSLS") on a proportionate basis representing RM20.00 for every RM100.00 nominal value of RCSLS held from its outstanding of RM143,843,726 nominal value of RCSLS.
The outstanding balance of RCSLS after the redemption is RM115,075,018.</a:t>
          </a:r>
          <a:r>
            <a:rPr lang="en-US" cap="none" sz="1000" b="0" i="0" u="none" baseline="0">
              <a:latin typeface="Arial"/>
              <a:ea typeface="Arial"/>
              <a:cs typeface="Arial"/>
            </a:rPr>
            <a:t>
The were no issuance of debt and equity securities, share buy back, share cancellation, share held as treassury and resale of treassury shares during the financial period ended 30 September 2008.
</a:t>
          </a:r>
          <a:r>
            <a:rPr lang="en-US" cap="none" sz="1000" b="0" i="0" u="sng" baseline="0">
              <a:latin typeface="Arial"/>
              <a:ea typeface="Arial"/>
              <a:cs typeface="Arial"/>
            </a:rPr>
            <a:t>
</a:t>
          </a:r>
          <a:r>
            <a:rPr lang="en-US" cap="none" sz="1000" b="0" i="0" u="none" baseline="0">
              <a:latin typeface="Arial"/>
              <a:ea typeface="Arial"/>
              <a:cs typeface="Arial"/>
            </a:rPr>
            <a:t>
</a:t>
          </a:r>
        </a:p>
      </xdr:txBody>
    </xdr:sp>
    <xdr:clientData/>
  </xdr:oneCellAnchor>
  <xdr:oneCellAnchor>
    <xdr:from>
      <xdr:col>1</xdr:col>
      <xdr:colOff>0</xdr:colOff>
      <xdr:row>110</xdr:row>
      <xdr:rowOff>0</xdr:rowOff>
    </xdr:from>
    <xdr:ext cx="6257925" cy="247650"/>
    <xdr:sp>
      <xdr:nvSpPr>
        <xdr:cNvPr id="8" name="TextBox 10"/>
        <xdr:cNvSpPr txBox="1">
          <a:spLocks noChangeArrowheads="1"/>
        </xdr:cNvSpPr>
      </xdr:nvSpPr>
      <xdr:spPr>
        <a:xfrm>
          <a:off x="333375" y="17859375"/>
          <a:ext cx="62579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paid during the financial period ended 30 September 2008.</a:t>
          </a:r>
        </a:p>
      </xdr:txBody>
    </xdr:sp>
    <xdr:clientData/>
  </xdr:oneCellAnchor>
  <xdr:oneCellAnchor>
    <xdr:from>
      <xdr:col>1</xdr:col>
      <xdr:colOff>0</xdr:colOff>
      <xdr:row>121</xdr:row>
      <xdr:rowOff>152400</xdr:rowOff>
    </xdr:from>
    <xdr:ext cx="6248400" cy="466725"/>
    <xdr:sp>
      <xdr:nvSpPr>
        <xdr:cNvPr id="9" name="TextBox 11"/>
        <xdr:cNvSpPr txBox="1">
          <a:spLocks noChangeArrowheads="1"/>
        </xdr:cNvSpPr>
      </xdr:nvSpPr>
      <xdr:spPr>
        <a:xfrm>
          <a:off x="333375" y="19802475"/>
          <a:ext cx="624840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operations of the Group mainly comprise of investment holding companies which are not of sufficient size to be reported separately.
</a:t>
          </a:r>
        </a:p>
      </xdr:txBody>
    </xdr:sp>
    <xdr:clientData/>
  </xdr:oneCellAnchor>
  <xdr:oneCellAnchor>
    <xdr:from>
      <xdr:col>0</xdr:col>
      <xdr:colOff>323850</xdr:colOff>
      <xdr:row>172</xdr:row>
      <xdr:rowOff>0</xdr:rowOff>
    </xdr:from>
    <xdr:ext cx="6248400" cy="504825"/>
    <xdr:sp>
      <xdr:nvSpPr>
        <xdr:cNvPr id="10" name="TextBox 12"/>
        <xdr:cNvSpPr txBox="1">
          <a:spLocks noChangeArrowheads="1"/>
        </xdr:cNvSpPr>
      </xdr:nvSpPr>
      <xdr:spPr>
        <a:xfrm>
          <a:off x="323850" y="27984450"/>
          <a:ext cx="6248400"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have been brought forward, without amendment from the previous annual financial report.</a:t>
          </a:r>
        </a:p>
      </xdr:txBody>
    </xdr:sp>
    <xdr:clientData/>
  </xdr:oneCellAnchor>
  <xdr:oneCellAnchor>
    <xdr:from>
      <xdr:col>1</xdr:col>
      <xdr:colOff>9525</xdr:colOff>
      <xdr:row>184</xdr:row>
      <xdr:rowOff>9525</xdr:rowOff>
    </xdr:from>
    <xdr:ext cx="6372225" cy="361950"/>
    <xdr:sp>
      <xdr:nvSpPr>
        <xdr:cNvPr id="11" name="TextBox 14"/>
        <xdr:cNvSpPr txBox="1">
          <a:spLocks noChangeArrowheads="1"/>
        </xdr:cNvSpPr>
      </xdr:nvSpPr>
      <xdr:spPr>
        <a:xfrm>
          <a:off x="342900" y="29937075"/>
          <a:ext cx="63722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period ended 30 September 2008.</a:t>
          </a:r>
        </a:p>
      </xdr:txBody>
    </xdr:sp>
    <xdr:clientData/>
  </xdr:oneCellAnchor>
  <xdr:oneCellAnchor>
    <xdr:from>
      <xdr:col>1</xdr:col>
      <xdr:colOff>9525</xdr:colOff>
      <xdr:row>190</xdr:row>
      <xdr:rowOff>19050</xdr:rowOff>
    </xdr:from>
    <xdr:ext cx="6238875" cy="228600"/>
    <xdr:sp>
      <xdr:nvSpPr>
        <xdr:cNvPr id="12" name="TextBox 15"/>
        <xdr:cNvSpPr txBox="1">
          <a:spLocks noChangeArrowheads="1"/>
        </xdr:cNvSpPr>
      </xdr:nvSpPr>
      <xdr:spPr>
        <a:xfrm>
          <a:off x="342900" y="30918150"/>
          <a:ext cx="6238875"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contingent liabilities and contingent assets since 30 June 2008.</a:t>
          </a:r>
        </a:p>
      </xdr:txBody>
    </xdr:sp>
    <xdr:clientData/>
  </xdr:oneCellAnchor>
  <xdr:oneCellAnchor>
    <xdr:from>
      <xdr:col>1</xdr:col>
      <xdr:colOff>9525</xdr:colOff>
      <xdr:row>203</xdr:row>
      <xdr:rowOff>9525</xdr:rowOff>
    </xdr:from>
    <xdr:ext cx="6219825" cy="247650"/>
    <xdr:sp>
      <xdr:nvSpPr>
        <xdr:cNvPr id="13" name="TextBox 16"/>
        <xdr:cNvSpPr txBox="1">
          <a:spLocks noChangeArrowheads="1"/>
        </xdr:cNvSpPr>
      </xdr:nvSpPr>
      <xdr:spPr>
        <a:xfrm>
          <a:off x="342900" y="33042225"/>
          <a:ext cx="62198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significant known related party transaction during the financial period.</a:t>
          </a:r>
        </a:p>
      </xdr:txBody>
    </xdr:sp>
    <xdr:clientData/>
  </xdr:oneCellAnchor>
  <xdr:oneCellAnchor>
    <xdr:from>
      <xdr:col>1</xdr:col>
      <xdr:colOff>0</xdr:colOff>
      <xdr:row>212</xdr:row>
      <xdr:rowOff>0</xdr:rowOff>
    </xdr:from>
    <xdr:ext cx="6229350" cy="1209675"/>
    <xdr:sp>
      <xdr:nvSpPr>
        <xdr:cNvPr id="14" name="TextBox 17"/>
        <xdr:cNvSpPr txBox="1">
          <a:spLocks noChangeArrowheads="1"/>
        </xdr:cNvSpPr>
      </xdr:nvSpPr>
      <xdr:spPr>
        <a:xfrm>
          <a:off x="333375" y="34480500"/>
          <a:ext cx="6229350" cy="1209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a revenue of RM145.21 million in the period ended 30 September 2008, a 9% decrease as compared with RM159.84 million in the preceding financial period. This was mainly attributable to the lower revenue generated by the property division on completion of projects.
Profit before taxation of the Group was RM7.49 million in the period under review as compared to RM14.12 million in the preceding period. The lower profit in the financial period ended 30 September 2008 was mainly due to impairment loss of quoted securities and cinema building renovation cost writen-off.
</a:t>
          </a:r>
        </a:p>
      </xdr:txBody>
    </xdr:sp>
    <xdr:clientData/>
  </xdr:oneCellAnchor>
  <xdr:oneCellAnchor>
    <xdr:from>
      <xdr:col>1</xdr:col>
      <xdr:colOff>9525</xdr:colOff>
      <xdr:row>224</xdr:row>
      <xdr:rowOff>9525</xdr:rowOff>
    </xdr:from>
    <xdr:ext cx="6219825" cy="733425"/>
    <xdr:sp>
      <xdr:nvSpPr>
        <xdr:cNvPr id="15" name="TextBox 18"/>
        <xdr:cNvSpPr txBox="1">
          <a:spLocks noChangeArrowheads="1"/>
        </xdr:cNvSpPr>
      </xdr:nvSpPr>
      <xdr:spPr>
        <a:xfrm>
          <a:off x="342900" y="36433125"/>
          <a:ext cx="62198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a profit before tax of RM1.67 million in the third quarter ended 30 September 2008 as compared to RM4.9 million in the preceding second quarter ended 30 June 2008. The lower profit in the current quarter was attributed mainly to the lower profit from the manufacturing and trading division and the property divisions and cinema building renovation cost written-off. </a:t>
          </a:r>
        </a:p>
      </xdr:txBody>
    </xdr:sp>
    <xdr:clientData/>
  </xdr:oneCellAnchor>
  <xdr:oneCellAnchor>
    <xdr:from>
      <xdr:col>1</xdr:col>
      <xdr:colOff>0</xdr:colOff>
      <xdr:row>232</xdr:row>
      <xdr:rowOff>9525</xdr:rowOff>
    </xdr:from>
    <xdr:ext cx="6238875" cy="361950"/>
    <xdr:sp>
      <xdr:nvSpPr>
        <xdr:cNvPr id="16" name="TextBox 19"/>
        <xdr:cNvSpPr txBox="1">
          <a:spLocks noChangeArrowheads="1"/>
        </xdr:cNvSpPr>
      </xdr:nvSpPr>
      <xdr:spPr>
        <a:xfrm>
          <a:off x="333375" y="37728525"/>
          <a:ext cx="62388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is expected to achieve satisfactory results in the current financial year with profit from the manufacturing and property divisions.</a:t>
          </a:r>
        </a:p>
      </xdr:txBody>
    </xdr:sp>
    <xdr:clientData/>
  </xdr:oneCellAnchor>
  <xdr:oneCellAnchor>
    <xdr:from>
      <xdr:col>1</xdr:col>
      <xdr:colOff>19050</xdr:colOff>
      <xdr:row>238</xdr:row>
      <xdr:rowOff>9525</xdr:rowOff>
    </xdr:from>
    <xdr:ext cx="6229350" cy="257175"/>
    <xdr:sp>
      <xdr:nvSpPr>
        <xdr:cNvPr id="17" name="TextBox 20"/>
        <xdr:cNvSpPr txBox="1">
          <a:spLocks noChangeArrowheads="1"/>
        </xdr:cNvSpPr>
      </xdr:nvSpPr>
      <xdr:spPr>
        <a:xfrm>
          <a:off x="352425" y="38738175"/>
          <a:ext cx="6229350" cy="257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a:t>
          </a:r>
        </a:p>
      </xdr:txBody>
    </xdr:sp>
    <xdr:clientData/>
  </xdr:oneCellAnchor>
  <xdr:oneCellAnchor>
    <xdr:from>
      <xdr:col>1</xdr:col>
      <xdr:colOff>9525</xdr:colOff>
      <xdr:row>264</xdr:row>
      <xdr:rowOff>9525</xdr:rowOff>
    </xdr:from>
    <xdr:ext cx="6248400" cy="390525"/>
    <xdr:sp>
      <xdr:nvSpPr>
        <xdr:cNvPr id="18" name="TextBox 22"/>
        <xdr:cNvSpPr txBox="1">
          <a:spLocks noChangeArrowheads="1"/>
        </xdr:cNvSpPr>
      </xdr:nvSpPr>
      <xdr:spPr>
        <a:xfrm>
          <a:off x="342900" y="42976800"/>
          <a:ext cx="624840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sale of unquoted investments and/or properties outside the ordinary course of the Group's business for the financial period under review.</a:t>
          </a:r>
        </a:p>
      </xdr:txBody>
    </xdr:sp>
    <xdr:clientData/>
  </xdr:oneCellAnchor>
  <xdr:oneCellAnchor>
    <xdr:from>
      <xdr:col>1</xdr:col>
      <xdr:colOff>19050</xdr:colOff>
      <xdr:row>294</xdr:row>
      <xdr:rowOff>9525</xdr:rowOff>
    </xdr:from>
    <xdr:ext cx="6229350" cy="361950"/>
    <xdr:sp>
      <xdr:nvSpPr>
        <xdr:cNvPr id="19" name="TextBox 23"/>
        <xdr:cNvSpPr txBox="1">
          <a:spLocks noChangeArrowheads="1"/>
        </xdr:cNvSpPr>
      </xdr:nvSpPr>
      <xdr:spPr>
        <a:xfrm>
          <a:off x="352425" y="47853600"/>
          <a:ext cx="62293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corporate proposal was undertaken by the Group for the financial period ended 30 September 2008.</a:t>
          </a:r>
        </a:p>
      </xdr:txBody>
    </xdr:sp>
    <xdr:clientData/>
  </xdr:oneCellAnchor>
  <xdr:oneCellAnchor>
    <xdr:from>
      <xdr:col>1</xdr:col>
      <xdr:colOff>9525</xdr:colOff>
      <xdr:row>317</xdr:row>
      <xdr:rowOff>9525</xdr:rowOff>
    </xdr:from>
    <xdr:ext cx="6229350" cy="304800"/>
    <xdr:sp>
      <xdr:nvSpPr>
        <xdr:cNvPr id="20" name="TextBox 24"/>
        <xdr:cNvSpPr txBox="1">
          <a:spLocks noChangeArrowheads="1"/>
        </xdr:cNvSpPr>
      </xdr:nvSpPr>
      <xdr:spPr>
        <a:xfrm>
          <a:off x="342900" y="51587400"/>
          <a:ext cx="622935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does not have any financial instruments with off balance sheet risk as at the date of this report.</a:t>
          </a:r>
        </a:p>
      </xdr:txBody>
    </xdr:sp>
    <xdr:clientData/>
  </xdr:oneCellAnchor>
  <xdr:oneCellAnchor>
    <xdr:from>
      <xdr:col>1</xdr:col>
      <xdr:colOff>9525</xdr:colOff>
      <xdr:row>322</xdr:row>
      <xdr:rowOff>0</xdr:rowOff>
    </xdr:from>
    <xdr:ext cx="6238875" cy="228600"/>
    <xdr:sp>
      <xdr:nvSpPr>
        <xdr:cNvPr id="21" name="TextBox 25"/>
        <xdr:cNvSpPr txBox="1">
          <a:spLocks noChangeArrowheads="1"/>
        </xdr:cNvSpPr>
      </xdr:nvSpPr>
      <xdr:spPr>
        <a:xfrm>
          <a:off x="342900" y="52387500"/>
          <a:ext cx="6238875"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the date of this report, there is no pending material litigation for the Group.</a:t>
          </a:r>
        </a:p>
      </xdr:txBody>
    </xdr:sp>
    <xdr:clientData/>
  </xdr:oneCellAnchor>
  <xdr:oneCellAnchor>
    <xdr:from>
      <xdr:col>0</xdr:col>
      <xdr:colOff>323850</xdr:colOff>
      <xdr:row>327</xdr:row>
      <xdr:rowOff>0</xdr:rowOff>
    </xdr:from>
    <xdr:ext cx="6229350" cy="390525"/>
    <xdr:sp>
      <xdr:nvSpPr>
        <xdr:cNvPr id="22" name="TextBox 26"/>
        <xdr:cNvSpPr txBox="1">
          <a:spLocks noChangeArrowheads="1"/>
        </xdr:cNvSpPr>
      </xdr:nvSpPr>
      <xdr:spPr>
        <a:xfrm>
          <a:off x="323850" y="53197125"/>
          <a:ext cx="622935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Directors do not recommend any payment of dividend for the financial period ended 30 September 2008.</a:t>
          </a:r>
        </a:p>
      </xdr:txBody>
    </xdr:sp>
    <xdr:clientData/>
  </xdr:oneCellAnchor>
  <xdr:oneCellAnchor>
    <xdr:from>
      <xdr:col>1</xdr:col>
      <xdr:colOff>57150</xdr:colOff>
      <xdr:row>257</xdr:row>
      <xdr:rowOff>0</xdr:rowOff>
    </xdr:from>
    <xdr:ext cx="6229350" cy="123825"/>
    <xdr:sp>
      <xdr:nvSpPr>
        <xdr:cNvPr id="23" name="TextBox 29"/>
        <xdr:cNvSpPr txBox="1">
          <a:spLocks noChangeArrowheads="1"/>
        </xdr:cNvSpPr>
      </xdr:nvSpPr>
      <xdr:spPr>
        <a:xfrm>
          <a:off x="390525" y="41814750"/>
          <a:ext cx="6229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257</xdr:row>
      <xdr:rowOff>0</xdr:rowOff>
    </xdr:from>
    <xdr:ext cx="6229350" cy="514350"/>
    <xdr:sp>
      <xdr:nvSpPr>
        <xdr:cNvPr id="24" name="TextBox 30"/>
        <xdr:cNvSpPr txBox="1">
          <a:spLocks noChangeArrowheads="1"/>
        </xdr:cNvSpPr>
      </xdr:nvSpPr>
      <xdr:spPr>
        <a:xfrm>
          <a:off x="342900" y="41814750"/>
          <a:ext cx="62293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disproportionate tax charge in the current period was mainly due to non availability of group relief in respect of losses incurred by certain subsidiary companies, certain expenses which are not deductible for tax purposes and certain income which are not subject to tax.</a:t>
          </a:r>
        </a:p>
      </xdr:txBody>
    </xdr:sp>
    <xdr:clientData/>
  </xdr:oneCellAnchor>
  <xdr:oneCellAnchor>
    <xdr:from>
      <xdr:col>1</xdr:col>
      <xdr:colOff>66675</xdr:colOff>
      <xdr:row>40</xdr:row>
      <xdr:rowOff>142875</xdr:rowOff>
    </xdr:from>
    <xdr:ext cx="6219825" cy="1552575"/>
    <xdr:sp>
      <xdr:nvSpPr>
        <xdr:cNvPr id="25" name="TextBox 58"/>
        <xdr:cNvSpPr txBox="1">
          <a:spLocks noChangeArrowheads="1"/>
        </xdr:cNvSpPr>
      </xdr:nvSpPr>
      <xdr:spPr>
        <a:xfrm>
          <a:off x="400050" y="6829425"/>
          <a:ext cx="6219825" cy="1552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above new and revised FRS have no significant impact on the financial statements of the Group and of the Company except for the following:
FRS 112  : Income Taxes has removed the relevant provisions in FRS112</a:t>
          </a:r>
          <a:r>
            <a:rPr lang="en-US" cap="none" sz="1000" b="0" i="0" u="none" baseline="-25000">
              <a:latin typeface="Arial"/>
              <a:ea typeface="Arial"/>
              <a:cs typeface="Arial"/>
            </a:rPr>
            <a:t> 2004</a:t>
          </a:r>
          <a:r>
            <a:rPr lang="en-US" cap="none" sz="1000" b="0" i="0" u="none" baseline="0">
              <a:latin typeface="Arial"/>
              <a:ea typeface="Arial"/>
              <a:cs typeface="Arial"/>
            </a:rPr>
            <a:t> which explicitly prohibit the recognition of deferred tax on reinvestment allowance or other allowances in excess of capital allowance. The adoption of the revised FRS 112 has resulted in the Group changing its accounting policy to recognise deferred tax assets on unused reinvestment allowances ("RA"), to the extent that it is probable that future taxable profit will be available against which the unused RA can be utilised. This change in accounting policy has been accounted for retrospectively and effects of these changes are shown as prior year adjustments as follow: 
</a:t>
          </a:r>
        </a:p>
      </xdr:txBody>
    </xdr:sp>
    <xdr:clientData/>
  </xdr:oneCellAnchor>
  <xdr:oneCellAnchor>
    <xdr:from>
      <xdr:col>1</xdr:col>
      <xdr:colOff>19050</xdr:colOff>
      <xdr:row>178</xdr:row>
      <xdr:rowOff>0</xdr:rowOff>
    </xdr:from>
    <xdr:ext cx="6248400" cy="447675"/>
    <xdr:sp>
      <xdr:nvSpPr>
        <xdr:cNvPr id="26" name="TextBox 59"/>
        <xdr:cNvSpPr txBox="1">
          <a:spLocks noChangeArrowheads="1"/>
        </xdr:cNvSpPr>
      </xdr:nvSpPr>
      <xdr:spPr>
        <a:xfrm>
          <a:off x="352425" y="28956000"/>
          <a:ext cx="6248400" cy="447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current financial period ended 30 September 2008 up to the date of this report.
</a:t>
          </a:r>
        </a:p>
      </xdr:txBody>
    </xdr:sp>
    <xdr:clientData/>
  </xdr:oneCellAnchor>
  <xdr:oneCellAnchor>
    <xdr:from>
      <xdr:col>1</xdr:col>
      <xdr:colOff>19050</xdr:colOff>
      <xdr:row>77</xdr:row>
      <xdr:rowOff>0</xdr:rowOff>
    </xdr:from>
    <xdr:ext cx="6248400" cy="1819275"/>
    <xdr:sp>
      <xdr:nvSpPr>
        <xdr:cNvPr id="27" name="TextBox 60"/>
        <xdr:cNvSpPr txBox="1">
          <a:spLocks noChangeArrowheads="1"/>
        </xdr:cNvSpPr>
      </xdr:nvSpPr>
      <xdr:spPr>
        <a:xfrm>
          <a:off x="352425" y="12573000"/>
          <a:ext cx="6248400" cy="1819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 June 2008, the People's Republic of China government approved the termination agreement signed between SMI Leisure and Entertainment Ltd ("SMILE"), a 60% owned subsidiary of the Company held vide its 100% subsidiary and Shanghai Huxi Workers' Theatre to mutually terminate the Cooperative Joint Venture Agreement signed on 21 December 1994.
The termination took effect on 1 July 2008 and Shanghai SMILE Pioneer Entertainment Ltd ("SMILE Pioneer") has ceased its operation. A liquidation committee comprising representatives from both parties was formed and the liquidation procedures is currently in progress.
Upon completion of the liquidation of SMILE Pioneer, the group is expected to have a net gain arising from waiver of minimum profit guarantee and crystalisation of forex reserve totalling approximately RM3.3 million.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8"/>
  <sheetViews>
    <sheetView tabSelected="1" workbookViewId="0" topLeftCell="A16">
      <selection activeCell="H34" sqref="H34"/>
    </sheetView>
  </sheetViews>
  <sheetFormatPr defaultColWidth="9.140625" defaultRowHeight="12.75"/>
  <cols>
    <col min="1" max="1" width="2.7109375" style="0" customWidth="1"/>
    <col min="2" max="2" width="3.57421875" style="0" customWidth="1"/>
    <col min="3" max="3" width="27.421875" style="0" customWidth="1"/>
    <col min="4" max="4" width="2.8515625" style="0" customWidth="1"/>
    <col min="5" max="5" width="14.28125" style="19" customWidth="1"/>
    <col min="6" max="6" width="2.421875" style="19" customWidth="1"/>
    <col min="7" max="7" width="13.28125" style="19" customWidth="1"/>
    <col min="8" max="8" width="2.140625" style="19" customWidth="1"/>
    <col min="9" max="9" width="13.28125" style="19" customWidth="1"/>
    <col min="10" max="10" width="2.8515625" style="19" customWidth="1"/>
    <col min="11" max="11" width="12.7109375" style="19" customWidth="1"/>
    <col min="12" max="12" width="3.00390625" style="0" customWidth="1"/>
  </cols>
  <sheetData>
    <row r="1" spans="1:11" ht="20.25">
      <c r="A1" s="17" t="s">
        <v>68</v>
      </c>
      <c r="B1" s="17"/>
      <c r="C1" s="1"/>
      <c r="D1" s="2"/>
      <c r="E1" s="3"/>
      <c r="F1" s="3"/>
      <c r="G1" s="3"/>
      <c r="H1" s="3"/>
      <c r="I1" s="4"/>
      <c r="J1" s="4"/>
      <c r="K1" s="70"/>
    </row>
    <row r="2" spans="1:11" ht="14.25" customHeight="1">
      <c r="A2" s="18" t="s">
        <v>0</v>
      </c>
      <c r="B2" s="18"/>
      <c r="C2" s="6"/>
      <c r="E2" s="3"/>
      <c r="F2" s="3"/>
      <c r="G2" s="3"/>
      <c r="H2" s="3"/>
      <c r="I2" s="110"/>
      <c r="J2" s="4"/>
      <c r="K2" s="70"/>
    </row>
    <row r="3" spans="1:11" ht="9" customHeight="1">
      <c r="A3" s="5"/>
      <c r="B3" s="5"/>
      <c r="C3" s="6"/>
      <c r="E3" s="3"/>
      <c r="F3" s="3"/>
      <c r="G3" s="3"/>
      <c r="H3" s="3"/>
      <c r="I3" s="4"/>
      <c r="J3" s="4"/>
      <c r="K3" s="5"/>
    </row>
    <row r="4" spans="1:12" ht="19.5" customHeight="1">
      <c r="A4" s="64" t="s">
        <v>274</v>
      </c>
      <c r="B4" s="64"/>
      <c r="C4" s="60"/>
      <c r="D4" s="61"/>
      <c r="E4" s="62"/>
      <c r="F4" s="62"/>
      <c r="G4" s="62"/>
      <c r="H4" s="62"/>
      <c r="I4" s="63"/>
      <c r="J4" s="63"/>
      <c r="K4" s="61"/>
      <c r="L4" s="59"/>
    </row>
    <row r="5" spans="1:11" ht="14.25" customHeight="1">
      <c r="A5" s="5"/>
      <c r="B5" s="5"/>
      <c r="C5" s="6"/>
      <c r="E5" s="3"/>
      <c r="F5" s="3"/>
      <c r="G5" s="3"/>
      <c r="H5" s="3"/>
      <c r="I5" s="4"/>
      <c r="J5" s="4"/>
      <c r="K5" s="5"/>
    </row>
    <row r="6" spans="1:11" ht="14.25" customHeight="1">
      <c r="A6" s="5"/>
      <c r="B6" s="5"/>
      <c r="C6" s="6"/>
      <c r="E6" s="3"/>
      <c r="F6" s="3"/>
      <c r="G6" s="3"/>
      <c r="H6" s="3"/>
      <c r="I6" s="4"/>
      <c r="J6" s="4"/>
      <c r="K6" s="5"/>
    </row>
    <row r="7" spans="1:11" ht="14.25" customHeight="1">
      <c r="A7" s="12" t="s">
        <v>2</v>
      </c>
      <c r="B7" s="12"/>
      <c r="C7" s="7"/>
      <c r="D7" s="8"/>
      <c r="E7" s="103"/>
      <c r="F7" s="103"/>
      <c r="G7" s="103"/>
      <c r="H7" s="103"/>
      <c r="I7" s="110"/>
      <c r="J7" s="110"/>
      <c r="K7" s="12"/>
    </row>
    <row r="8" spans="1:11" ht="14.25" customHeight="1">
      <c r="A8" s="12"/>
      <c r="B8" s="12"/>
      <c r="C8" s="7"/>
      <c r="D8" s="8"/>
      <c r="E8" s="103"/>
      <c r="F8" s="103"/>
      <c r="G8" s="103"/>
      <c r="H8" s="103"/>
      <c r="I8" s="110"/>
      <c r="J8" s="110"/>
      <c r="K8" s="12"/>
    </row>
    <row r="9" spans="1:11" ht="11.25" customHeight="1">
      <c r="A9" s="19"/>
      <c r="B9" s="19"/>
      <c r="C9" s="10"/>
      <c r="E9" s="3"/>
      <c r="F9" s="3"/>
      <c r="G9" s="3"/>
      <c r="H9" s="3"/>
      <c r="I9" s="4"/>
      <c r="J9" s="4"/>
      <c r="K9" s="5"/>
    </row>
    <row r="10" spans="1:11" ht="18" customHeight="1">
      <c r="A10" s="9"/>
      <c r="B10" s="9"/>
      <c r="C10" s="11"/>
      <c r="D10" s="8"/>
      <c r="E10" s="200" t="s">
        <v>76</v>
      </c>
      <c r="F10" s="201"/>
      <c r="G10" s="202"/>
      <c r="H10" s="111"/>
      <c r="I10" s="112" t="s">
        <v>282</v>
      </c>
      <c r="J10" s="113"/>
      <c r="K10" s="109"/>
    </row>
    <row r="11" spans="1:11" ht="12.75">
      <c r="A11" s="14"/>
      <c r="B11" s="14"/>
      <c r="C11" s="15"/>
      <c r="D11" s="14"/>
      <c r="E11" s="54" t="s">
        <v>275</v>
      </c>
      <c r="F11" s="53"/>
      <c r="G11" s="104" t="s">
        <v>276</v>
      </c>
      <c r="H11" s="16"/>
      <c r="I11" s="54" t="str">
        <f>E11</f>
        <v>30.9.2008</v>
      </c>
      <c r="J11" s="53"/>
      <c r="K11" s="104" t="str">
        <f>G11</f>
        <v>30.9.2007</v>
      </c>
    </row>
    <row r="12" spans="1:11" ht="12.75">
      <c r="A12" s="14"/>
      <c r="B12" s="14"/>
      <c r="C12" s="15"/>
      <c r="D12" s="14"/>
      <c r="E12" s="54" t="s">
        <v>1</v>
      </c>
      <c r="F12" s="53"/>
      <c r="G12" s="104" t="s">
        <v>1</v>
      </c>
      <c r="H12" s="53"/>
      <c r="I12" s="54" t="s">
        <v>1</v>
      </c>
      <c r="J12" s="53"/>
      <c r="K12" s="104" t="s">
        <v>1</v>
      </c>
    </row>
    <row r="13" spans="2:11" ht="12.75">
      <c r="B13" s="18"/>
      <c r="E13" s="114"/>
      <c r="F13" s="34"/>
      <c r="G13" s="105"/>
      <c r="I13" s="114"/>
      <c r="J13" s="34"/>
      <c r="K13" s="105"/>
    </row>
    <row r="14" spans="2:11" ht="12.75">
      <c r="B14" t="s">
        <v>3</v>
      </c>
      <c r="E14" s="117">
        <v>37649.14484699999</v>
      </c>
      <c r="F14" s="118"/>
      <c r="G14" s="115">
        <v>62810.788941</v>
      </c>
      <c r="H14" s="116"/>
      <c r="I14" s="117">
        <v>145205.71058699998</v>
      </c>
      <c r="J14" s="118"/>
      <c r="K14" s="115">
        <v>159836.004011</v>
      </c>
    </row>
    <row r="15" spans="5:11" ht="12.75">
      <c r="E15" s="117"/>
      <c r="F15" s="118"/>
      <c r="G15" s="115"/>
      <c r="H15" s="116"/>
      <c r="I15" s="117"/>
      <c r="J15" s="118"/>
      <c r="K15" s="115"/>
    </row>
    <row r="16" spans="2:11" ht="12.75">
      <c r="B16" t="s">
        <v>4</v>
      </c>
      <c r="E16" s="117">
        <v>-34473.56024131526</v>
      </c>
      <c r="F16" s="118"/>
      <c r="G16" s="115">
        <v>-56283.25217390801</v>
      </c>
      <c r="H16" s="116"/>
      <c r="I16" s="117">
        <v>-134453.28372131527</v>
      </c>
      <c r="J16" s="118"/>
      <c r="K16" s="115">
        <v>-152560.83509801884</v>
      </c>
    </row>
    <row r="17" spans="5:11" ht="12.75">
      <c r="E17" s="117"/>
      <c r="F17" s="118"/>
      <c r="G17" s="115"/>
      <c r="H17" s="116"/>
      <c r="I17" s="117"/>
      <c r="J17" s="118"/>
      <c r="K17" s="115"/>
    </row>
    <row r="18" spans="2:11" ht="12.75">
      <c r="B18" t="s">
        <v>5</v>
      </c>
      <c r="E18" s="117">
        <v>-3015.8296982116667</v>
      </c>
      <c r="F18" s="118"/>
      <c r="G18" s="115">
        <v>-494.01423258222235</v>
      </c>
      <c r="H18" s="116"/>
      <c r="I18" s="117">
        <v>-9749.675848211667</v>
      </c>
      <c r="J18" s="118"/>
      <c r="K18" s="115">
        <v>-4139.064225526667</v>
      </c>
    </row>
    <row r="19" spans="5:11" ht="12.75">
      <c r="E19" s="117"/>
      <c r="F19" s="118"/>
      <c r="G19" s="115"/>
      <c r="H19" s="116"/>
      <c r="I19" s="117"/>
      <c r="J19" s="118"/>
      <c r="K19" s="115"/>
    </row>
    <row r="20" spans="2:11" ht="12.75">
      <c r="B20" t="s">
        <v>142</v>
      </c>
      <c r="E20" s="117">
        <v>414.97865414999984</v>
      </c>
      <c r="F20" s="118"/>
      <c r="G20" s="115">
        <v>578.2692053999998</v>
      </c>
      <c r="H20" s="116"/>
      <c r="I20" s="117">
        <v>1519.3419341499998</v>
      </c>
      <c r="J20" s="118"/>
      <c r="K20" s="115">
        <v>1699.57323736</v>
      </c>
    </row>
    <row r="21" spans="5:11" ht="12.75">
      <c r="E21" s="117"/>
      <c r="F21" s="118"/>
      <c r="G21" s="115"/>
      <c r="H21" s="116"/>
      <c r="I21" s="117"/>
      <c r="J21" s="118"/>
      <c r="K21" s="115"/>
    </row>
    <row r="22" spans="2:11" ht="12.75">
      <c r="B22" t="s">
        <v>6</v>
      </c>
      <c r="E22" s="117">
        <v>1384.8344494999994</v>
      </c>
      <c r="F22" s="118"/>
      <c r="G22" s="115">
        <v>-247.21076373000017</v>
      </c>
      <c r="H22" s="116"/>
      <c r="I22" s="117">
        <v>5769.109689499999</v>
      </c>
      <c r="J22" s="118"/>
      <c r="K22" s="115">
        <v>10158.173972770002</v>
      </c>
    </row>
    <row r="23" spans="5:11" ht="12.75">
      <c r="E23" s="121"/>
      <c r="F23" s="118"/>
      <c r="G23" s="120"/>
      <c r="H23" s="116"/>
      <c r="I23" s="121"/>
      <c r="J23" s="118"/>
      <c r="K23" s="120"/>
    </row>
    <row r="24" spans="2:11" ht="12.75">
      <c r="B24" t="s">
        <v>207</v>
      </c>
      <c r="E24" s="117">
        <f>SUM(E14:E23)-1</f>
        <v>1958.568011123062</v>
      </c>
      <c r="F24" s="118"/>
      <c r="G24" s="115">
        <f>SUM(G14:G23)</f>
        <v>6364.580976179765</v>
      </c>
      <c r="H24" s="116"/>
      <c r="I24" s="117">
        <f>SUM(I14:I23)</f>
        <v>8291.202641123044</v>
      </c>
      <c r="J24" s="118"/>
      <c r="K24" s="115">
        <f>SUM(K14:K23)</f>
        <v>14993.851897584507</v>
      </c>
    </row>
    <row r="25" spans="5:11" ht="12.75">
      <c r="E25" s="117"/>
      <c r="F25" s="118"/>
      <c r="G25" s="115"/>
      <c r="H25" s="116"/>
      <c r="I25" s="117"/>
      <c r="J25" s="118"/>
      <c r="K25" s="115"/>
    </row>
    <row r="26" spans="2:11" ht="12.75">
      <c r="B26" t="s">
        <v>7</v>
      </c>
      <c r="E26" s="117">
        <v>-289.17740000000003</v>
      </c>
      <c r="F26" s="118"/>
      <c r="G26" s="115">
        <v>-276.30401</v>
      </c>
      <c r="H26" s="116"/>
      <c r="I26" s="117">
        <v>-799.78075</v>
      </c>
      <c r="J26" s="118"/>
      <c r="K26" s="115">
        <v>-877.0090799999999</v>
      </c>
    </row>
    <row r="27" spans="5:11" ht="12.75">
      <c r="E27" s="117"/>
      <c r="F27" s="118"/>
      <c r="G27" s="115"/>
      <c r="H27" s="116"/>
      <c r="I27" s="117"/>
      <c r="J27" s="118"/>
      <c r="K27" s="115"/>
    </row>
    <row r="28" spans="2:11" ht="12.75">
      <c r="B28" t="s">
        <v>8</v>
      </c>
      <c r="E28" s="122">
        <v>0</v>
      </c>
      <c r="F28" s="87"/>
      <c r="G28" s="149">
        <v>0</v>
      </c>
      <c r="H28" s="36"/>
      <c r="I28" s="122">
        <v>0</v>
      </c>
      <c r="J28" s="87"/>
      <c r="K28" s="119">
        <f>G28</f>
        <v>0</v>
      </c>
    </row>
    <row r="29" spans="5:11" ht="12.75">
      <c r="E29" s="121"/>
      <c r="F29" s="118"/>
      <c r="G29" s="120"/>
      <c r="H29" s="116"/>
      <c r="I29" s="121"/>
      <c r="J29" s="118"/>
      <c r="K29" s="120"/>
    </row>
    <row r="30" spans="2:11" ht="12.75">
      <c r="B30" t="s">
        <v>192</v>
      </c>
      <c r="E30" s="117">
        <f>SUM(E24:E29)+1</f>
        <v>1670.390611123062</v>
      </c>
      <c r="F30" s="118"/>
      <c r="G30" s="115">
        <f>SUM(G24:G29)+1</f>
        <v>6089.276966179765</v>
      </c>
      <c r="H30" s="116"/>
      <c r="I30" s="117">
        <f>SUM(I24:I29)</f>
        <v>7491.421891123044</v>
      </c>
      <c r="J30" s="118"/>
      <c r="K30" s="115">
        <f>SUM(K24:K29)</f>
        <v>14116.842817584507</v>
      </c>
    </row>
    <row r="31" spans="5:11" ht="12.75">
      <c r="E31" s="117"/>
      <c r="F31" s="118"/>
      <c r="G31" s="115"/>
      <c r="H31" s="116"/>
      <c r="I31" s="117"/>
      <c r="J31" s="118"/>
      <c r="K31" s="115"/>
    </row>
    <row r="32" spans="2:11" ht="12.75">
      <c r="B32" t="s">
        <v>62</v>
      </c>
      <c r="E32" s="117">
        <v>-1544.9364567004106</v>
      </c>
      <c r="F32" s="118"/>
      <c r="G32" s="115">
        <v>-2119.4477730802864</v>
      </c>
      <c r="H32" s="116"/>
      <c r="I32" s="117">
        <v>-4420.036116700411</v>
      </c>
      <c r="J32" s="118"/>
      <c r="K32" s="115">
        <v>-3931.513331324349</v>
      </c>
    </row>
    <row r="33" spans="5:11" ht="12.75">
      <c r="E33" s="121"/>
      <c r="F33" s="118"/>
      <c r="G33" s="120"/>
      <c r="H33" s="116"/>
      <c r="I33" s="121"/>
      <c r="J33" s="118"/>
      <c r="K33" s="120"/>
    </row>
    <row r="34" spans="2:11" ht="13.5" thickBot="1">
      <c r="B34" t="s">
        <v>173</v>
      </c>
      <c r="E34" s="163">
        <f>SUM(E30:E32)</f>
        <v>125.4541544226513</v>
      </c>
      <c r="F34" s="118"/>
      <c r="G34" s="162">
        <f>SUM(G30:G32)</f>
        <v>3969.8291930994783</v>
      </c>
      <c r="H34" s="116"/>
      <c r="I34" s="163">
        <f>SUM(I30:I33)</f>
        <v>3071.3857744226325</v>
      </c>
      <c r="J34" s="118"/>
      <c r="K34" s="162">
        <f>SUM(K30:K33)</f>
        <v>10185.329486260158</v>
      </c>
    </row>
    <row r="35" spans="5:11" ht="13.5" thickTop="1">
      <c r="E35" s="117"/>
      <c r="F35" s="118"/>
      <c r="G35" s="115"/>
      <c r="H35" s="116"/>
      <c r="I35" s="117"/>
      <c r="J35" s="118"/>
      <c r="K35" s="115"/>
    </row>
    <row r="36" spans="2:11" ht="12.75">
      <c r="B36" t="s">
        <v>174</v>
      </c>
      <c r="E36" s="117"/>
      <c r="F36" s="118"/>
      <c r="G36" s="115"/>
      <c r="H36" s="116"/>
      <c r="I36" s="117"/>
      <c r="J36" s="118"/>
      <c r="K36" s="115"/>
    </row>
    <row r="37" spans="2:11" ht="12.75">
      <c r="B37" t="s">
        <v>175</v>
      </c>
      <c r="E37" s="117">
        <f>E34-E38</f>
        <v>165.38308818165152</v>
      </c>
      <c r="F37" s="118"/>
      <c r="G37" s="115">
        <f>G34-G38</f>
        <v>3955.7789222914785</v>
      </c>
      <c r="H37" s="116"/>
      <c r="I37" s="117">
        <f>I34-I38</f>
        <v>3071.9154681816326</v>
      </c>
      <c r="J37" s="118"/>
      <c r="K37" s="115">
        <f>K34-K38</f>
        <v>10131.447915164159</v>
      </c>
    </row>
    <row r="38" spans="2:11" ht="12.75">
      <c r="B38" t="s">
        <v>120</v>
      </c>
      <c r="E38" s="117">
        <v>-39.92893375900021</v>
      </c>
      <c r="F38" s="118"/>
      <c r="G38" s="115">
        <v>14.050270808</v>
      </c>
      <c r="H38" s="116"/>
      <c r="I38" s="117">
        <v>-0.5296937590002119</v>
      </c>
      <c r="J38" s="118"/>
      <c r="K38" s="115">
        <v>53.8815710959997</v>
      </c>
    </row>
    <row r="39" spans="5:11" ht="12.75">
      <c r="E39" s="117"/>
      <c r="F39" s="118"/>
      <c r="G39" s="115"/>
      <c r="H39" s="116"/>
      <c r="I39" s="117"/>
      <c r="J39" s="118"/>
      <c r="K39" s="115"/>
    </row>
    <row r="40" spans="5:11" ht="13.5" thickBot="1">
      <c r="E40" s="124">
        <f>E37+E38</f>
        <v>125.4541544226513</v>
      </c>
      <c r="F40" s="118"/>
      <c r="G40" s="123">
        <f>G37+G38</f>
        <v>3969.8291930994783</v>
      </c>
      <c r="H40" s="116"/>
      <c r="I40" s="124">
        <f>SUM(I37:I39)</f>
        <v>3071.3857744226325</v>
      </c>
      <c r="J40" s="118"/>
      <c r="K40" s="123">
        <f>SUM(K37:K39)</f>
        <v>10185.329486260158</v>
      </c>
    </row>
    <row r="41" spans="2:11" ht="12.75">
      <c r="B41" s="18" t="s">
        <v>202</v>
      </c>
      <c r="C41" s="18"/>
      <c r="E41" s="117"/>
      <c r="F41" s="118"/>
      <c r="G41" s="115"/>
      <c r="H41" s="116"/>
      <c r="I41" s="117"/>
      <c r="J41" s="118"/>
      <c r="K41" s="115"/>
    </row>
    <row r="42" spans="2:11" ht="12.75">
      <c r="B42" s="18" t="s">
        <v>203</v>
      </c>
      <c r="C42" s="18"/>
      <c r="E42" s="114"/>
      <c r="F42" s="34"/>
      <c r="G42" s="105"/>
      <c r="I42" s="114"/>
      <c r="J42" s="34"/>
      <c r="K42" s="105"/>
    </row>
    <row r="43" spans="3:11" ht="12.75">
      <c r="C43" t="s">
        <v>204</v>
      </c>
      <c r="E43" s="125">
        <f>Notes!G342</f>
        <v>0.07877631702018503</v>
      </c>
      <c r="F43" s="34"/>
      <c r="G43" s="106">
        <f>Notes!H342</f>
        <v>2.340766840611544</v>
      </c>
      <c r="I43" s="125">
        <f>Notes!I342</f>
        <v>1.4632341761262053</v>
      </c>
      <c r="J43" s="34"/>
      <c r="K43" s="106">
        <f>Notes!J342</f>
        <v>5.995116965096103</v>
      </c>
    </row>
    <row r="44" spans="2:11" ht="12.75">
      <c r="B44" t="s">
        <v>121</v>
      </c>
      <c r="C44" t="s">
        <v>205</v>
      </c>
      <c r="E44" s="126">
        <f>Notes!G360</f>
        <v>0.05407574962780668</v>
      </c>
      <c r="F44" s="34"/>
      <c r="G44" s="107">
        <f>Notes!H360</f>
        <v>1.199411455774985</v>
      </c>
      <c r="I44" s="126">
        <f>Notes!I360</f>
        <v>1.0044323973000182</v>
      </c>
      <c r="J44" s="34"/>
      <c r="K44" s="107">
        <f>Notes!J360</f>
        <v>3.0719044041005907</v>
      </c>
    </row>
    <row r="45" spans="5:11" ht="12.75">
      <c r="E45" s="127"/>
      <c r="F45" s="128"/>
      <c r="G45" s="108"/>
      <c r="I45" s="127"/>
      <c r="J45" s="128"/>
      <c r="K45" s="108"/>
    </row>
    <row r="55" ht="12.75">
      <c r="B55" t="s">
        <v>122</v>
      </c>
    </row>
    <row r="56" ht="12.75">
      <c r="B56" t="s">
        <v>226</v>
      </c>
    </row>
    <row r="58" ht="12.75">
      <c r="K58" s="31"/>
    </row>
  </sheetData>
  <mergeCells count="1">
    <mergeCell ref="E10:G10"/>
  </mergeCells>
  <printOptions/>
  <pageMargins left="0.61" right="0.24" top="0.98" bottom="1" header="0.5" footer="0.5"/>
  <pageSetup horizontalDpi="600" verticalDpi="600" orientation="portrait" paperSize="9" scale="95" r:id="rId1"/>
  <headerFooter alignWithMargins="0">
    <oddFooter>&amp;C&amp;8 1</oddFooter>
  </headerFooter>
</worksheet>
</file>

<file path=xl/worksheets/sheet2.xml><?xml version="1.0" encoding="utf-8"?>
<worksheet xmlns="http://schemas.openxmlformats.org/spreadsheetml/2006/main" xmlns:r="http://schemas.openxmlformats.org/officeDocument/2006/relationships">
  <dimension ref="A1:H69"/>
  <sheetViews>
    <sheetView workbookViewId="0" topLeftCell="A51">
      <selection activeCell="D68" sqref="D68"/>
    </sheetView>
  </sheetViews>
  <sheetFormatPr defaultColWidth="9.140625" defaultRowHeight="12.75"/>
  <cols>
    <col min="1" max="1" width="2.00390625" style="0" customWidth="1"/>
    <col min="2" max="2" width="36.57421875" style="0" customWidth="1"/>
    <col min="3" max="3" width="5.421875" style="0" customWidth="1"/>
    <col min="4" max="4" width="14.28125" style="22" customWidth="1"/>
    <col min="5" max="5" width="2.8515625" style="22" customWidth="1"/>
    <col min="6" max="6" width="14.421875" style="96" customWidth="1"/>
    <col min="7" max="7" width="11.28125" style="0" customWidth="1"/>
    <col min="8" max="8" width="4.28125" style="0" customWidth="1"/>
  </cols>
  <sheetData>
    <row r="1" spans="1:6" ht="20.25">
      <c r="A1" s="17" t="s">
        <v>68</v>
      </c>
      <c r="F1" s="95"/>
    </row>
    <row r="2" spans="1:6" ht="12.75">
      <c r="A2" s="18" t="s">
        <v>0</v>
      </c>
      <c r="F2" s="95"/>
    </row>
    <row r="3" spans="1:6" ht="12.75">
      <c r="A3" s="18"/>
      <c r="F3" s="95"/>
    </row>
    <row r="4" spans="1:8" ht="18" customHeight="1">
      <c r="A4" s="65" t="str">
        <f>Income!A4</f>
        <v>INTERIM FINANCIAL REPORT FOR THE THIRD QUARTER AND FINANCIAL PERIOD ENDED 30 SEPTEMBER 2008</v>
      </c>
      <c r="B4" s="59"/>
      <c r="C4" s="59"/>
      <c r="D4" s="26"/>
      <c r="E4" s="26"/>
      <c r="F4" s="129"/>
      <c r="G4" s="59"/>
      <c r="H4" s="59"/>
    </row>
    <row r="6" spans="1:6" ht="21.75" customHeight="1">
      <c r="A6" s="12" t="s">
        <v>10</v>
      </c>
      <c r="F6" s="95"/>
    </row>
    <row r="7" spans="1:6" ht="14.25" customHeight="1">
      <c r="A7" s="12"/>
      <c r="F7" s="95"/>
    </row>
    <row r="8" spans="4:6" ht="12.75">
      <c r="D8" s="75" t="s">
        <v>77</v>
      </c>
      <c r="E8" s="27"/>
      <c r="F8" s="137" t="s">
        <v>77</v>
      </c>
    </row>
    <row r="9" spans="4:6" ht="12.75">
      <c r="D9" s="135" t="s">
        <v>275</v>
      </c>
      <c r="E9" s="28"/>
      <c r="F9" s="138" t="s">
        <v>224</v>
      </c>
    </row>
    <row r="10" spans="4:6" ht="12.75">
      <c r="D10" s="135" t="s">
        <v>1</v>
      </c>
      <c r="E10" s="57"/>
      <c r="F10" s="138" t="s">
        <v>1</v>
      </c>
    </row>
    <row r="11" spans="1:5" ht="12.75">
      <c r="A11" s="18" t="s">
        <v>176</v>
      </c>
      <c r="E11" s="29"/>
    </row>
    <row r="12" spans="1:5" ht="12.75">
      <c r="A12" s="18" t="s">
        <v>243</v>
      </c>
      <c r="E12" s="29"/>
    </row>
    <row r="13" spans="1:6" ht="12.75">
      <c r="A13" t="s">
        <v>244</v>
      </c>
      <c r="D13" s="50">
        <v>44147.981784</v>
      </c>
      <c r="E13" s="29"/>
      <c r="F13" s="144">
        <v>42860.2761728</v>
      </c>
    </row>
    <row r="14" spans="1:6" ht="12.75">
      <c r="A14" t="s">
        <v>210</v>
      </c>
      <c r="D14" s="51">
        <v>6480.609276499999</v>
      </c>
      <c r="E14" s="29"/>
      <c r="F14" s="145">
        <v>6158.416958</v>
      </c>
    </row>
    <row r="15" spans="1:6" ht="12.75">
      <c r="A15" t="s">
        <v>245</v>
      </c>
      <c r="D15" s="51">
        <v>29344.53447</v>
      </c>
      <c r="E15" s="29"/>
      <c r="F15" s="145">
        <v>29344.53447</v>
      </c>
    </row>
    <row r="16" spans="1:6" ht="12.75">
      <c r="A16" t="s">
        <v>246</v>
      </c>
      <c r="D16" s="51">
        <v>91898.08237</v>
      </c>
      <c r="E16" s="29"/>
      <c r="F16" s="145">
        <v>93578.69033</v>
      </c>
    </row>
    <row r="17" spans="1:6" ht="12.75">
      <c r="A17" t="s">
        <v>123</v>
      </c>
      <c r="D17" s="51">
        <v>17801.172280000003</v>
      </c>
      <c r="E17" s="29"/>
      <c r="F17" s="145">
        <v>23923.217600000004</v>
      </c>
    </row>
    <row r="18" spans="1:6" ht="12.75">
      <c r="A18" t="s">
        <v>211</v>
      </c>
      <c r="D18" s="51">
        <v>4432.530095694445</v>
      </c>
      <c r="E18" s="29"/>
      <c r="F18" s="145">
        <v>5195.298627222225</v>
      </c>
    </row>
    <row r="19" spans="1:6" ht="12.75">
      <c r="A19" t="s">
        <v>247</v>
      </c>
      <c r="D19" s="52">
        <v>1744.66871</v>
      </c>
      <c r="E19" s="29"/>
      <c r="F19" s="146">
        <v>1718.23071</v>
      </c>
    </row>
    <row r="20" spans="4:6" ht="12.75">
      <c r="D20" s="29">
        <f>SUM(D13:D19)+1</f>
        <v>195850.57898619442</v>
      </c>
      <c r="F20" s="98">
        <f>SUM(F13:F19)-1</f>
        <v>202777.66486802223</v>
      </c>
    </row>
    <row r="21" spans="1:5" ht="12.75">
      <c r="A21" s="18" t="s">
        <v>248</v>
      </c>
      <c r="E21" s="29"/>
    </row>
    <row r="22" spans="1:6" ht="12.75">
      <c r="A22" t="s">
        <v>11</v>
      </c>
      <c r="D22" s="50">
        <v>89692.38443314705</v>
      </c>
      <c r="E22" s="29"/>
      <c r="F22" s="144">
        <v>74504.30158750838</v>
      </c>
    </row>
    <row r="23" spans="1:6" ht="12.75">
      <c r="A23" t="s">
        <v>247</v>
      </c>
      <c r="D23" s="51">
        <v>65930.575498825</v>
      </c>
      <c r="E23" s="29"/>
      <c r="F23" s="145">
        <v>87520.65642258401</v>
      </c>
    </row>
    <row r="24" spans="1:6" ht="12.75">
      <c r="A24" t="s">
        <v>249</v>
      </c>
      <c r="D24" s="51">
        <v>2914.81605</v>
      </c>
      <c r="E24" s="29"/>
      <c r="F24" s="145">
        <v>1610.45677</v>
      </c>
    </row>
    <row r="25" spans="1:6" ht="12.75">
      <c r="A25" t="s">
        <v>250</v>
      </c>
      <c r="D25" s="51">
        <v>1000</v>
      </c>
      <c r="E25" s="29"/>
      <c r="F25" s="145">
        <v>1000</v>
      </c>
    </row>
    <row r="26" spans="1:6" ht="12.75">
      <c r="A26" t="s">
        <v>251</v>
      </c>
      <c r="D26" s="52">
        <v>49247.617957434995</v>
      </c>
      <c r="E26" s="29"/>
      <c r="F26" s="146">
        <v>58316.347799475996</v>
      </c>
    </row>
    <row r="27" spans="4:6" ht="12.75">
      <c r="D27" s="29">
        <f>SUM(D22:D26)+1</f>
        <v>208786.39393940702</v>
      </c>
      <c r="E27" s="29"/>
      <c r="F27" s="98">
        <f>SUM(F22:F26)-1</f>
        <v>222950.76257956837</v>
      </c>
    </row>
    <row r="28" spans="4:6" ht="9" customHeight="1">
      <c r="D28" s="29"/>
      <c r="E28" s="29"/>
      <c r="F28" s="98"/>
    </row>
    <row r="29" spans="1:6" ht="13.5" thickBot="1">
      <c r="A29" s="18" t="s">
        <v>252</v>
      </c>
      <c r="D29" s="160">
        <f>D20+D27</f>
        <v>404636.9729256014</v>
      </c>
      <c r="E29" s="27"/>
      <c r="F29" s="160">
        <f>F27+F20+1</f>
        <v>425729.4274475906</v>
      </c>
    </row>
    <row r="30" spans="4:6" ht="10.5" customHeight="1">
      <c r="D30" s="29"/>
      <c r="E30" s="29"/>
      <c r="F30" s="98"/>
    </row>
    <row r="31" spans="1:6" ht="12.75">
      <c r="A31" s="169" t="s">
        <v>177</v>
      </c>
      <c r="B31" s="45"/>
      <c r="D31" s="29"/>
      <c r="E31" s="29"/>
      <c r="F31" s="98"/>
    </row>
    <row r="32" spans="1:6" ht="12.75">
      <c r="A32" s="169" t="s">
        <v>253</v>
      </c>
      <c r="B32" s="45"/>
      <c r="D32" s="29"/>
      <c r="E32" s="29"/>
      <c r="F32" s="98"/>
    </row>
    <row r="33" spans="1:6" ht="12.75">
      <c r="A33" s="169" t="s">
        <v>254</v>
      </c>
      <c r="B33" s="45"/>
      <c r="D33" s="29"/>
      <c r="E33" s="29"/>
      <c r="F33" s="98"/>
    </row>
    <row r="34" spans="1:7" ht="12.75">
      <c r="A34" s="45" t="s">
        <v>255</v>
      </c>
      <c r="B34" s="45"/>
      <c r="D34" s="22">
        <v>209940.112</v>
      </c>
      <c r="E34" s="29"/>
      <c r="F34" s="96">
        <v>209940.112</v>
      </c>
      <c r="G34" s="20"/>
    </row>
    <row r="35" spans="1:6" ht="12.75">
      <c r="A35" s="45" t="s">
        <v>12</v>
      </c>
      <c r="B35" s="45"/>
      <c r="D35" s="24">
        <v>-34155.689714485496</v>
      </c>
      <c r="E35" s="29"/>
      <c r="F35" s="102">
        <v>-37786.073665753735</v>
      </c>
    </row>
    <row r="36" spans="1:6" ht="12.75">
      <c r="A36" t="s">
        <v>124</v>
      </c>
      <c r="D36" s="22">
        <f>SUM(D34:D35)-0</f>
        <v>175784.4222855145</v>
      </c>
      <c r="E36" s="29"/>
      <c r="F36" s="96">
        <f>SUM(F34:F35)</f>
        <v>172154.03833424626</v>
      </c>
    </row>
    <row r="37" spans="1:6" ht="12.75">
      <c r="A37" s="18" t="s">
        <v>256</v>
      </c>
      <c r="B37" s="18"/>
      <c r="D37" s="22">
        <v>-534.1856246498304</v>
      </c>
      <c r="E37" s="29"/>
      <c r="F37" s="96">
        <v>-1210.9228917231244</v>
      </c>
    </row>
    <row r="38" spans="1:6" ht="13.5" thickBot="1">
      <c r="A38" s="18" t="s">
        <v>257</v>
      </c>
      <c r="B38" s="18"/>
      <c r="D38" s="25">
        <f>SUM(D36:D37)</f>
        <v>175250.23666086467</v>
      </c>
      <c r="E38" s="29"/>
      <c r="F38" s="132">
        <f>SUM(F36:F37)</f>
        <v>170943.11544252312</v>
      </c>
    </row>
    <row r="39" spans="4:6" ht="10.5" customHeight="1">
      <c r="D39" s="29"/>
      <c r="E39" s="29"/>
      <c r="F39" s="98"/>
    </row>
    <row r="40" spans="1:6" ht="12.75">
      <c r="A40" s="18" t="s">
        <v>178</v>
      </c>
      <c r="D40" s="29"/>
      <c r="E40" s="29"/>
      <c r="F40" s="98"/>
    </row>
    <row r="41" spans="1:6" ht="12.75">
      <c r="A41" s="18" t="s">
        <v>258</v>
      </c>
      <c r="D41" s="29"/>
      <c r="E41" s="29"/>
      <c r="F41" s="98"/>
    </row>
    <row r="42" spans="1:6" ht="12.75">
      <c r="A42" t="s">
        <v>13</v>
      </c>
      <c r="D42" s="50">
        <v>3500.96319</v>
      </c>
      <c r="E42" s="29"/>
      <c r="F42" s="144">
        <v>4150.31675</v>
      </c>
    </row>
    <row r="43" spans="1:6" ht="12.75">
      <c r="A43" t="s">
        <v>221</v>
      </c>
      <c r="D43" s="51">
        <v>115075.018</v>
      </c>
      <c r="E43" s="29"/>
      <c r="F43" s="145">
        <v>115075.018</v>
      </c>
    </row>
    <row r="44" spans="1:6" ht="12.75">
      <c r="A44" t="s">
        <v>259</v>
      </c>
      <c r="D44" s="52">
        <v>16130.287899769684</v>
      </c>
      <c r="E44" s="29"/>
      <c r="F44" s="146">
        <v>17064.8678430693</v>
      </c>
    </row>
    <row r="45" spans="4:6" ht="12.75">
      <c r="D45" s="22">
        <f>SUM(D42:D44)</f>
        <v>134706.2690897697</v>
      </c>
      <c r="E45" s="29"/>
      <c r="F45" s="96">
        <f>SUM(F42:F44)</f>
        <v>136290.2025930693</v>
      </c>
    </row>
    <row r="46" spans="1:5" ht="12.75">
      <c r="A46" s="18" t="s">
        <v>260</v>
      </c>
      <c r="E46" s="29"/>
    </row>
    <row r="47" spans="2:6" ht="12.75">
      <c r="B47" t="s">
        <v>261</v>
      </c>
      <c r="D47" s="50">
        <v>64990.84385999706</v>
      </c>
      <c r="E47" s="29"/>
      <c r="F47" s="144">
        <v>72262.46212054214</v>
      </c>
    </row>
    <row r="48" spans="2:6" ht="12.75">
      <c r="B48" t="s">
        <v>13</v>
      </c>
      <c r="D48" s="51">
        <v>26762.015990000004</v>
      </c>
      <c r="E48" s="29"/>
      <c r="F48" s="145">
        <v>15822.48019</v>
      </c>
    </row>
    <row r="49" spans="2:6" ht="12.75">
      <c r="B49" t="s">
        <v>221</v>
      </c>
      <c r="D49" s="51">
        <v>0</v>
      </c>
      <c r="E49" s="29"/>
      <c r="F49" s="145">
        <v>28768.708</v>
      </c>
    </row>
    <row r="50" spans="2:6" ht="12.75">
      <c r="B50" t="s">
        <v>9</v>
      </c>
      <c r="D50" s="52">
        <v>2927.6073300000003</v>
      </c>
      <c r="E50" s="29"/>
      <c r="F50" s="146">
        <v>1643.4591</v>
      </c>
    </row>
    <row r="51" spans="4:6" ht="12.75">
      <c r="D51" s="29">
        <f>SUM(D47:D50)+1</f>
        <v>94681.46717999707</v>
      </c>
      <c r="E51" s="29"/>
      <c r="F51" s="98">
        <f>SUM(F47:F50)-1</f>
        <v>118496.10941054215</v>
      </c>
    </row>
    <row r="52" spans="4:6" ht="9" customHeight="1">
      <c r="D52" s="24"/>
      <c r="E52" s="29"/>
      <c r="F52" s="102"/>
    </row>
    <row r="53" spans="1:6" ht="12.75">
      <c r="A53" s="18" t="s">
        <v>262</v>
      </c>
      <c r="D53" s="26">
        <f>D45+D51-1</f>
        <v>229386.73626976676</v>
      </c>
      <c r="E53" s="29"/>
      <c r="F53" s="131">
        <f>F45+F51</f>
        <v>254786.31200361144</v>
      </c>
    </row>
    <row r="54" spans="4:6" ht="12.75">
      <c r="D54" s="29"/>
      <c r="E54" s="29"/>
      <c r="F54" s="98"/>
    </row>
    <row r="55" spans="1:6" s="18" customFormat="1" ht="13.5" thickBot="1">
      <c r="A55" s="18" t="s">
        <v>263</v>
      </c>
      <c r="D55" s="160">
        <f>D38+D53</f>
        <v>404636.9729306314</v>
      </c>
      <c r="E55" s="27"/>
      <c r="F55" s="160">
        <f>F53+F38</f>
        <v>425729.42744613456</v>
      </c>
    </row>
    <row r="56" spans="1:5" ht="12.75">
      <c r="A56" s="18"/>
      <c r="E56" s="29"/>
    </row>
    <row r="57" ht="12.75">
      <c r="A57" t="s">
        <v>264</v>
      </c>
    </row>
    <row r="58" spans="2:6" ht="12.75">
      <c r="B58" t="s">
        <v>265</v>
      </c>
      <c r="D58" s="161">
        <f>D36/D34</f>
        <v>0.8373074616894294</v>
      </c>
      <c r="F58" s="161">
        <f>F36/F34</f>
        <v>0.8200149875801069</v>
      </c>
    </row>
    <row r="59" ht="12.75">
      <c r="E59" s="29"/>
    </row>
    <row r="60" ht="12.75">
      <c r="E60" s="29"/>
    </row>
    <row r="61" spans="1:5" ht="12.75">
      <c r="A61" t="s">
        <v>78</v>
      </c>
      <c r="E61" s="29"/>
    </row>
    <row r="62" spans="1:5" ht="12.75">
      <c r="A62" t="s">
        <v>227</v>
      </c>
      <c r="E62" s="29"/>
    </row>
    <row r="63" ht="12.75">
      <c r="E63" s="29"/>
    </row>
    <row r="64" ht="12.75">
      <c r="E64" s="29"/>
    </row>
    <row r="65" ht="12.75">
      <c r="E65" s="29"/>
    </row>
    <row r="66" ht="12.75">
      <c r="E66" s="29"/>
    </row>
    <row r="67" ht="12.75">
      <c r="E67" s="29"/>
    </row>
    <row r="68" ht="12.75">
      <c r="E68" s="29"/>
    </row>
    <row r="69" ht="12.75">
      <c r="E69" s="29"/>
    </row>
  </sheetData>
  <printOptions/>
  <pageMargins left="1.08" right="0.4" top="0.71" bottom="0.38" header="0.98" footer="0.28"/>
  <pageSetup horizontalDpi="600" verticalDpi="600" orientation="portrait" paperSize="9" scale="95" r:id="rId1"/>
  <headerFooter alignWithMargins="0">
    <oddFooter>&amp;C&amp;8 2</oddFooter>
  </headerFooter>
</worksheet>
</file>

<file path=xl/worksheets/sheet3.xml><?xml version="1.0" encoding="utf-8"?>
<worksheet xmlns="http://schemas.openxmlformats.org/spreadsheetml/2006/main" xmlns:r="http://schemas.openxmlformats.org/officeDocument/2006/relationships">
  <dimension ref="A1:I84"/>
  <sheetViews>
    <sheetView workbookViewId="0" topLeftCell="A49">
      <selection activeCell="F67" sqref="F67"/>
    </sheetView>
  </sheetViews>
  <sheetFormatPr defaultColWidth="9.140625" defaultRowHeight="12.75"/>
  <cols>
    <col min="1" max="1" width="26.00390625" style="0" customWidth="1"/>
    <col min="2" max="2" width="10.7109375" style="22" customWidth="1"/>
    <col min="3" max="3" width="10.00390625" style="22" customWidth="1"/>
    <col min="4" max="5" width="11.8515625" style="22" customWidth="1"/>
    <col min="6" max="6" width="12.8515625" style="22" customWidth="1"/>
    <col min="7" max="7" width="10.7109375" style="22" customWidth="1"/>
    <col min="8" max="8" width="9.421875" style="0" customWidth="1"/>
    <col min="9" max="9" width="9.7109375" style="0" customWidth="1"/>
  </cols>
  <sheetData>
    <row r="1" ht="20.25">
      <c r="A1" s="17" t="s">
        <v>68</v>
      </c>
    </row>
    <row r="2" ht="12.75">
      <c r="A2" s="18" t="s">
        <v>0</v>
      </c>
    </row>
    <row r="4" spans="1:9" ht="21" customHeight="1">
      <c r="A4" s="93" t="str">
        <f>Income!A4</f>
        <v>INTERIM FINANCIAL REPORT FOR THE THIRD QUARTER AND FINANCIAL PERIOD ENDED 30 SEPTEMBER 2008</v>
      </c>
      <c r="B4" s="59"/>
      <c r="C4" s="59"/>
      <c r="D4" s="59"/>
      <c r="E4" s="26"/>
      <c r="F4" s="26"/>
      <c r="G4" s="26"/>
      <c r="H4" s="59"/>
      <c r="I4" s="59"/>
    </row>
    <row r="6" ht="15.75">
      <c r="A6" s="12" t="s">
        <v>141</v>
      </c>
    </row>
    <row r="7" ht="15.75">
      <c r="A7" s="12"/>
    </row>
    <row r="8" spans="1:3" ht="12.75">
      <c r="A8" s="19"/>
      <c r="C8" s="56"/>
    </row>
    <row r="9" ht="12.75">
      <c r="C9" s="68"/>
    </row>
    <row r="10" spans="2:9" ht="12.75">
      <c r="B10" s="203" t="s">
        <v>179</v>
      </c>
      <c r="C10" s="204"/>
      <c r="D10" s="204"/>
      <c r="E10" s="204"/>
      <c r="F10" s="204"/>
      <c r="G10" s="205"/>
      <c r="H10" s="32" t="s">
        <v>180</v>
      </c>
      <c r="I10" s="32" t="s">
        <v>24</v>
      </c>
    </row>
    <row r="11" spans="2:9" ht="12.75">
      <c r="B11" s="27"/>
      <c r="C11" s="68" t="s">
        <v>213</v>
      </c>
      <c r="H11" s="32" t="s">
        <v>181</v>
      </c>
      <c r="I11" s="32" t="s">
        <v>182</v>
      </c>
    </row>
    <row r="12" spans="2:7" ht="12.75">
      <c r="B12" s="68" t="s">
        <v>16</v>
      </c>
      <c r="C12" s="68" t="s">
        <v>212</v>
      </c>
      <c r="D12" s="68" t="s">
        <v>18</v>
      </c>
      <c r="E12" s="68" t="s">
        <v>18</v>
      </c>
      <c r="F12" s="27"/>
      <c r="G12" s="27"/>
    </row>
    <row r="13" spans="2:7" ht="12.75">
      <c r="B13" s="68" t="s">
        <v>17</v>
      </c>
      <c r="C13" s="56" t="s">
        <v>183</v>
      </c>
      <c r="D13" s="68" t="s">
        <v>19</v>
      </c>
      <c r="E13" s="68" t="s">
        <v>19</v>
      </c>
      <c r="F13" s="57" t="s">
        <v>22</v>
      </c>
      <c r="G13" s="27"/>
    </row>
    <row r="14" spans="2:7" ht="12.75">
      <c r="B14" s="68"/>
      <c r="C14" s="173" t="s">
        <v>214</v>
      </c>
      <c r="D14" s="68" t="s">
        <v>20</v>
      </c>
      <c r="E14" s="68" t="s">
        <v>21</v>
      </c>
      <c r="F14" s="68" t="s">
        <v>23</v>
      </c>
      <c r="G14" s="68" t="s">
        <v>24</v>
      </c>
    </row>
    <row r="15" spans="2:9" ht="12.75">
      <c r="B15" s="136" t="s">
        <v>1</v>
      </c>
      <c r="C15" s="136" t="s">
        <v>1</v>
      </c>
      <c r="D15" s="136" t="s">
        <v>1</v>
      </c>
      <c r="E15" s="136" t="s">
        <v>1</v>
      </c>
      <c r="F15" s="136" t="s">
        <v>1</v>
      </c>
      <c r="G15" s="136" t="s">
        <v>1</v>
      </c>
      <c r="H15" s="136" t="s">
        <v>1</v>
      </c>
      <c r="I15" s="136" t="s">
        <v>1</v>
      </c>
    </row>
    <row r="17" ht="12.75">
      <c r="A17" s="79" t="s">
        <v>277</v>
      </c>
    </row>
    <row r="18" ht="12.75">
      <c r="A18" s="66" t="s">
        <v>278</v>
      </c>
    </row>
    <row r="19" ht="12.75">
      <c r="A19" s="66"/>
    </row>
    <row r="20" ht="12.75">
      <c r="A20" t="s">
        <v>225</v>
      </c>
    </row>
    <row r="21" spans="1:9" ht="12.75">
      <c r="A21" t="s">
        <v>240</v>
      </c>
      <c r="B21" s="22">
        <f>'BS'!F34</f>
        <v>209940.112</v>
      </c>
      <c r="C21" s="78">
        <v>0</v>
      </c>
      <c r="D21" s="22">
        <v>34299.05478</v>
      </c>
      <c r="E21" s="22">
        <v>26091.019063683954</v>
      </c>
      <c r="F21" s="22">
        <v>-99077</v>
      </c>
      <c r="G21" s="22">
        <f>SUM(B21:F21)</f>
        <v>171253.18584368395</v>
      </c>
      <c r="H21" s="22">
        <v>-1210.9228917231244</v>
      </c>
      <c r="I21" s="20">
        <f>SUM(G21:H21)</f>
        <v>170042.26295196082</v>
      </c>
    </row>
    <row r="22" spans="1:9" ht="12.75">
      <c r="A22" t="s">
        <v>241</v>
      </c>
      <c r="C22" s="78"/>
      <c r="H22" s="22"/>
      <c r="I22" s="20"/>
    </row>
    <row r="23" spans="1:9" ht="12.75">
      <c r="A23" t="s">
        <v>242</v>
      </c>
      <c r="B23" s="165">
        <v>0</v>
      </c>
      <c r="C23" s="165">
        <v>0</v>
      </c>
      <c r="D23" s="165">
        <v>0</v>
      </c>
      <c r="E23" s="165">
        <v>0</v>
      </c>
      <c r="F23" s="24">
        <v>901</v>
      </c>
      <c r="G23" s="24">
        <f>SUM(B23:F23)</f>
        <v>901</v>
      </c>
      <c r="H23" s="165">
        <v>0</v>
      </c>
      <c r="I23" s="82">
        <f>SUM(G23:H23)</f>
        <v>901</v>
      </c>
    </row>
    <row r="24" spans="1:9" ht="12.75">
      <c r="A24" t="s">
        <v>235</v>
      </c>
      <c r="B24" s="22">
        <f aca="true" t="shared" si="0" ref="B24:I24">SUM(B21:B23)</f>
        <v>209940.112</v>
      </c>
      <c r="C24" s="192">
        <f t="shared" si="0"/>
        <v>0</v>
      </c>
      <c r="D24" s="22">
        <f t="shared" si="0"/>
        <v>34299.05478</v>
      </c>
      <c r="E24" s="22">
        <f t="shared" si="0"/>
        <v>26091.019063683954</v>
      </c>
      <c r="F24" s="22">
        <f t="shared" si="0"/>
        <v>-98176</v>
      </c>
      <c r="G24" s="22">
        <f t="shared" si="0"/>
        <v>172154.18584368395</v>
      </c>
      <c r="H24" s="22">
        <f t="shared" si="0"/>
        <v>-1210.9228917231244</v>
      </c>
      <c r="I24" s="22">
        <f t="shared" si="0"/>
        <v>170943.26295196082</v>
      </c>
    </row>
    <row r="25" ht="12.75">
      <c r="C25" s="29"/>
    </row>
    <row r="26" ht="12.75">
      <c r="A26" t="s">
        <v>184</v>
      </c>
    </row>
    <row r="27" ht="12.75">
      <c r="A27" t="s">
        <v>185</v>
      </c>
    </row>
    <row r="28" spans="1:9" ht="12.75">
      <c r="A28" t="s">
        <v>186</v>
      </c>
      <c r="B28" s="134">
        <v>0</v>
      </c>
      <c r="C28" s="134">
        <v>0</v>
      </c>
      <c r="D28" s="134">
        <v>0</v>
      </c>
      <c r="E28" s="22">
        <v>558.4684842640944</v>
      </c>
      <c r="F28" s="134">
        <v>0</v>
      </c>
      <c r="G28" s="22">
        <f>SUM(B28:F28)</f>
        <v>558.4684842640944</v>
      </c>
      <c r="H28" s="174">
        <v>678.2669608322941</v>
      </c>
      <c r="I28" s="20">
        <f>SUM(G28:H28)-1</f>
        <v>1235.7354450963885</v>
      </c>
    </row>
    <row r="29" spans="1:9" ht="12.75">
      <c r="A29" t="s">
        <v>187</v>
      </c>
      <c r="B29" s="165">
        <v>0</v>
      </c>
      <c r="C29" s="165">
        <v>0</v>
      </c>
      <c r="D29" s="165">
        <v>0</v>
      </c>
      <c r="E29" s="165">
        <v>0</v>
      </c>
      <c r="F29" s="24">
        <f>Income!I37</f>
        <v>3071.9154681816326</v>
      </c>
      <c r="G29" s="24">
        <f>SUM(B29:F29)</f>
        <v>3071.9154681816326</v>
      </c>
      <c r="H29" s="24">
        <f>Income!I38</f>
        <v>-0.5296937590002119</v>
      </c>
      <c r="I29" s="82">
        <f>SUM(G29:H29)</f>
        <v>3071.3857744226325</v>
      </c>
    </row>
    <row r="30" spans="1:9" ht="12.75">
      <c r="A30" t="s">
        <v>188</v>
      </c>
      <c r="B30" s="134"/>
      <c r="C30" s="134"/>
      <c r="D30" s="134"/>
      <c r="E30" s="134"/>
      <c r="H30" s="22"/>
      <c r="I30" s="20"/>
    </row>
    <row r="31" spans="1:9" ht="12.75">
      <c r="A31" t="s">
        <v>189</v>
      </c>
      <c r="B31" s="165">
        <f aca="true" t="shared" si="1" ref="B31:G31">SUM(B28:B30)</f>
        <v>0</v>
      </c>
      <c r="C31" s="165">
        <f t="shared" si="1"/>
        <v>0</v>
      </c>
      <c r="D31" s="165">
        <f t="shared" si="1"/>
        <v>0</v>
      </c>
      <c r="E31" s="166">
        <f t="shared" si="1"/>
        <v>558.4684842640944</v>
      </c>
      <c r="F31" s="165">
        <f t="shared" si="1"/>
        <v>3071.9154681816326</v>
      </c>
      <c r="G31" s="24">
        <f t="shared" si="1"/>
        <v>3630.383952445727</v>
      </c>
      <c r="H31" s="166">
        <f>SUM(H28:H30)-1</f>
        <v>676.7372670732939</v>
      </c>
      <c r="I31" s="165">
        <f>SUM(I28:I30)</f>
        <v>4307.121219519021</v>
      </c>
    </row>
    <row r="32" spans="2:9" ht="12.75">
      <c r="B32" s="134"/>
      <c r="C32" s="134"/>
      <c r="D32" s="134"/>
      <c r="E32" s="134"/>
      <c r="H32" s="22"/>
      <c r="I32" s="20"/>
    </row>
    <row r="33" spans="2:9" ht="12.75">
      <c r="B33" s="134"/>
      <c r="C33" s="134"/>
      <c r="D33" s="134"/>
      <c r="E33" s="134"/>
      <c r="H33" s="22"/>
      <c r="I33" s="20"/>
    </row>
    <row r="34" spans="1:9" ht="12.75">
      <c r="A34" t="s">
        <v>190</v>
      </c>
      <c r="B34" s="78">
        <v>0</v>
      </c>
      <c r="C34" s="78">
        <v>0</v>
      </c>
      <c r="D34" s="78">
        <v>0</v>
      </c>
      <c r="E34" s="134">
        <v>0</v>
      </c>
      <c r="F34" s="134">
        <v>0</v>
      </c>
      <c r="G34" s="185">
        <f>SUM(B34:F34)</f>
        <v>0</v>
      </c>
      <c r="H34" s="134">
        <v>0</v>
      </c>
      <c r="I34" s="134">
        <v>0</v>
      </c>
    </row>
    <row r="35" ht="10.5" customHeight="1"/>
    <row r="36" spans="2:7" ht="6" customHeight="1">
      <c r="B36" s="29"/>
      <c r="C36" s="29"/>
      <c r="D36" s="29"/>
      <c r="E36" s="29"/>
      <c r="F36" s="29"/>
      <c r="G36" s="29"/>
    </row>
    <row r="37" spans="1:9" ht="13.5" thickBot="1">
      <c r="A37" t="s">
        <v>279</v>
      </c>
      <c r="B37" s="189">
        <f>B24+B34</f>
        <v>209940.112</v>
      </c>
      <c r="C37" s="190">
        <f>C24+C34</f>
        <v>0</v>
      </c>
      <c r="D37" s="189">
        <f>D24+D34</f>
        <v>34299.05478</v>
      </c>
      <c r="E37" s="189">
        <f>E24+E31+E34</f>
        <v>26649.487547948047</v>
      </c>
      <c r="F37" s="189">
        <f>F24+F31+F34</f>
        <v>-95104.08453181837</v>
      </c>
      <c r="G37" s="25">
        <f>G24+G31+G34-1</f>
        <v>175783.56979612968</v>
      </c>
      <c r="H37" s="25">
        <f>H24+H31+H34</f>
        <v>-534.1856246498305</v>
      </c>
      <c r="I37" s="25">
        <f>I24+I31+I34</f>
        <v>175250.38417147985</v>
      </c>
    </row>
    <row r="39" ht="12.75">
      <c r="D39" s="183"/>
    </row>
    <row r="40" spans="1:7" ht="14.25" customHeight="1">
      <c r="A40" s="79" t="s">
        <v>277</v>
      </c>
      <c r="B40" s="95"/>
      <c r="C40" s="95"/>
      <c r="D40" s="95"/>
      <c r="E40" s="95"/>
      <c r="F40" s="95"/>
      <c r="G40" s="95"/>
    </row>
    <row r="41" spans="1:7" ht="12.75">
      <c r="A41" s="66" t="s">
        <v>280</v>
      </c>
      <c r="B41" s="96"/>
      <c r="C41" s="96"/>
      <c r="D41" s="96"/>
      <c r="E41" s="96"/>
      <c r="F41" s="96"/>
      <c r="G41" s="96"/>
    </row>
    <row r="42" spans="1:7" ht="12.75">
      <c r="A42" s="97"/>
      <c r="B42" s="98"/>
      <c r="C42" s="98"/>
      <c r="D42" s="98"/>
      <c r="E42" s="98"/>
      <c r="F42" s="98"/>
      <c r="G42" s="98"/>
    </row>
    <row r="43" ht="12.75">
      <c r="A43" s="99" t="s">
        <v>220</v>
      </c>
    </row>
    <row r="44" spans="1:9" ht="12.75">
      <c r="A44" t="s">
        <v>240</v>
      </c>
      <c r="B44" s="22">
        <v>166213</v>
      </c>
      <c r="C44" s="22">
        <v>52473</v>
      </c>
      <c r="D44" s="22">
        <v>25553</v>
      </c>
      <c r="E44" s="22">
        <v>25580</v>
      </c>
      <c r="F44" s="22">
        <v>-108937</v>
      </c>
      <c r="G44" s="22">
        <f>SUM(B44:F44)</f>
        <v>160882</v>
      </c>
      <c r="H44" s="164">
        <v>-1913</v>
      </c>
      <c r="I44" s="20">
        <f>H44+G44</f>
        <v>158969</v>
      </c>
    </row>
    <row r="45" spans="1:9" ht="12.75">
      <c r="A45" t="s">
        <v>241</v>
      </c>
      <c r="H45" s="164"/>
      <c r="I45" s="20"/>
    </row>
    <row r="46" spans="1:9" ht="12.75">
      <c r="A46" t="s">
        <v>242</v>
      </c>
      <c r="B46" s="142">
        <v>0</v>
      </c>
      <c r="C46" s="142">
        <v>0</v>
      </c>
      <c r="D46" s="142">
        <v>0</v>
      </c>
      <c r="E46" s="142">
        <v>0</v>
      </c>
      <c r="F46" s="24">
        <v>1478</v>
      </c>
      <c r="G46" s="24">
        <f>SUM(B46:F46)</f>
        <v>1478</v>
      </c>
      <c r="H46" s="142">
        <v>0</v>
      </c>
      <c r="I46" s="82">
        <f>SUM(G46:H46)</f>
        <v>1478</v>
      </c>
    </row>
    <row r="47" spans="1:9" ht="12.75">
      <c r="A47" t="s">
        <v>235</v>
      </c>
      <c r="B47" s="22">
        <f aca="true" t="shared" si="2" ref="B47:I47">SUM(B44:B46)</f>
        <v>166213</v>
      </c>
      <c r="C47" s="22">
        <f t="shared" si="2"/>
        <v>52473</v>
      </c>
      <c r="D47" s="22">
        <f t="shared" si="2"/>
        <v>25553</v>
      </c>
      <c r="E47" s="22">
        <f t="shared" si="2"/>
        <v>25580</v>
      </c>
      <c r="F47" s="22">
        <f t="shared" si="2"/>
        <v>-107459</v>
      </c>
      <c r="G47" s="22">
        <f t="shared" si="2"/>
        <v>162360</v>
      </c>
      <c r="H47" s="22">
        <f t="shared" si="2"/>
        <v>-1913</v>
      </c>
      <c r="I47" s="22">
        <f t="shared" si="2"/>
        <v>160447</v>
      </c>
    </row>
    <row r="48" spans="1:9" ht="12.75">
      <c r="A48" s="99"/>
      <c r="H48" s="164"/>
      <c r="I48" s="20"/>
    </row>
    <row r="49" ht="12.75">
      <c r="A49" t="s">
        <v>184</v>
      </c>
    </row>
    <row r="50" ht="12.75">
      <c r="A50" t="s">
        <v>185</v>
      </c>
    </row>
    <row r="51" spans="1:9" ht="12.75">
      <c r="A51" t="s">
        <v>186</v>
      </c>
      <c r="B51" s="100">
        <v>0</v>
      </c>
      <c r="C51" s="100">
        <v>0</v>
      </c>
      <c r="D51" s="100">
        <v>0</v>
      </c>
      <c r="E51" s="101">
        <v>440</v>
      </c>
      <c r="F51" s="100">
        <v>0</v>
      </c>
      <c r="G51" s="101">
        <f>SUM(B51:F51)</f>
        <v>440</v>
      </c>
      <c r="H51" s="100">
        <v>238</v>
      </c>
      <c r="I51" s="20">
        <f>SUM(G51:H51)</f>
        <v>678</v>
      </c>
    </row>
    <row r="52" spans="1:9" ht="12.75">
      <c r="A52" t="s">
        <v>187</v>
      </c>
      <c r="B52" s="142">
        <v>0</v>
      </c>
      <c r="C52" s="142">
        <v>0</v>
      </c>
      <c r="D52" s="142">
        <v>0</v>
      </c>
      <c r="E52" s="142">
        <v>0</v>
      </c>
      <c r="F52" s="102">
        <f>Income!K37</f>
        <v>10131.447915164159</v>
      </c>
      <c r="G52" s="167">
        <f>SUM(B52:F52)</f>
        <v>10131.447915164159</v>
      </c>
      <c r="H52" s="24">
        <v>54</v>
      </c>
      <c r="I52" s="82">
        <f>SUM(G52:H52)</f>
        <v>10185.447915164159</v>
      </c>
    </row>
    <row r="53" ht="12.75">
      <c r="A53" t="s">
        <v>188</v>
      </c>
    </row>
    <row r="54" spans="1:9" ht="12.75">
      <c r="A54" t="s">
        <v>189</v>
      </c>
      <c r="B54" s="168">
        <f aca="true" t="shared" si="3" ref="B54:I54">SUM(B51:B53)</f>
        <v>0</v>
      </c>
      <c r="C54" s="168">
        <f t="shared" si="3"/>
        <v>0</v>
      </c>
      <c r="D54" s="168">
        <f t="shared" si="3"/>
        <v>0</v>
      </c>
      <c r="E54" s="168">
        <f t="shared" si="3"/>
        <v>440</v>
      </c>
      <c r="F54" s="168">
        <f t="shared" si="3"/>
        <v>10131.447915164159</v>
      </c>
      <c r="G54" s="168">
        <f t="shared" si="3"/>
        <v>10571.447915164159</v>
      </c>
      <c r="H54" s="168">
        <f t="shared" si="3"/>
        <v>292</v>
      </c>
      <c r="I54" s="168">
        <f t="shared" si="3"/>
        <v>10863.447915164159</v>
      </c>
    </row>
    <row r="55" spans="2:7" ht="12.75">
      <c r="B55" s="101"/>
      <c r="C55" s="101"/>
      <c r="D55" s="101"/>
      <c r="E55" s="101"/>
      <c r="F55" s="101"/>
      <c r="G55" s="101"/>
    </row>
    <row r="56" spans="1:9" ht="12.75">
      <c r="A56" t="s">
        <v>190</v>
      </c>
      <c r="B56" s="100">
        <v>2782</v>
      </c>
      <c r="C56" s="100">
        <v>-3339</v>
      </c>
      <c r="D56" s="100">
        <v>557</v>
      </c>
      <c r="E56" s="100">
        <v>0</v>
      </c>
      <c r="F56" s="100">
        <v>0</v>
      </c>
      <c r="G56" s="186">
        <f>SUM(B56:F56)</f>
        <v>0</v>
      </c>
      <c r="H56" s="100">
        <v>0</v>
      </c>
      <c r="I56" s="78">
        <f>SUM(G56:H56)</f>
        <v>0</v>
      </c>
    </row>
    <row r="57" spans="2:7" ht="12.75">
      <c r="B57" s="101"/>
      <c r="C57" s="101"/>
      <c r="D57" s="101"/>
      <c r="E57" s="101"/>
      <c r="F57" s="101"/>
      <c r="G57" s="101"/>
    </row>
    <row r="58" spans="1:7" ht="9.75" customHeight="1">
      <c r="A58" s="99"/>
      <c r="B58" s="101"/>
      <c r="C58" s="101"/>
      <c r="D58" s="101"/>
      <c r="E58" s="101"/>
      <c r="F58" s="101"/>
      <c r="G58" s="101"/>
    </row>
    <row r="59" spans="1:7" ht="5.25" customHeight="1">
      <c r="A59" s="99"/>
      <c r="B59" s="98"/>
      <c r="C59" s="98"/>
      <c r="D59" s="98"/>
      <c r="E59" s="98"/>
      <c r="F59" s="98"/>
      <c r="G59" s="98"/>
    </row>
    <row r="60" spans="1:9" ht="15" customHeight="1" thickBot="1">
      <c r="A60" s="99" t="s">
        <v>281</v>
      </c>
      <c r="B60" s="132">
        <f aca="true" t="shared" si="4" ref="B60:I60">B56+B54+B47</f>
        <v>168995</v>
      </c>
      <c r="C60" s="132">
        <f t="shared" si="4"/>
        <v>49134</v>
      </c>
      <c r="D60" s="132">
        <f t="shared" si="4"/>
        <v>26110</v>
      </c>
      <c r="E60" s="132">
        <f t="shared" si="4"/>
        <v>26020</v>
      </c>
      <c r="F60" s="132">
        <f t="shared" si="4"/>
        <v>-97327.55208483584</v>
      </c>
      <c r="G60" s="132">
        <f t="shared" si="4"/>
        <v>172931.44791516417</v>
      </c>
      <c r="H60" s="132">
        <f t="shared" si="4"/>
        <v>-1621</v>
      </c>
      <c r="I60" s="132">
        <f t="shared" si="4"/>
        <v>171310.44791516417</v>
      </c>
    </row>
    <row r="61" spans="1:9" ht="15" customHeight="1">
      <c r="A61" s="99"/>
      <c r="B61" s="98"/>
      <c r="C61" s="98"/>
      <c r="D61" s="98"/>
      <c r="E61" s="98"/>
      <c r="F61" s="98"/>
      <c r="G61" s="98"/>
      <c r="H61" s="98"/>
      <c r="I61" s="98"/>
    </row>
    <row r="62" spans="1:9" ht="15" customHeight="1">
      <c r="A62" s="99"/>
      <c r="B62" s="98"/>
      <c r="C62" s="98"/>
      <c r="D62" s="98"/>
      <c r="E62" s="98"/>
      <c r="F62" s="98"/>
      <c r="G62" s="98"/>
      <c r="H62" s="98"/>
      <c r="I62" s="98"/>
    </row>
    <row r="63" spans="1:9" ht="15" customHeight="1">
      <c r="A63" s="99"/>
      <c r="B63" s="98"/>
      <c r="C63" s="98"/>
      <c r="D63" s="98"/>
      <c r="E63" s="98"/>
      <c r="F63" s="98"/>
      <c r="G63" s="98"/>
      <c r="H63" s="98"/>
      <c r="I63" s="98"/>
    </row>
    <row r="64" spans="1:7" ht="15" customHeight="1">
      <c r="A64" s="99"/>
      <c r="B64" s="98"/>
      <c r="C64" s="141"/>
      <c r="D64" s="98"/>
      <c r="E64" s="98"/>
      <c r="F64" s="98"/>
      <c r="G64" s="98"/>
    </row>
    <row r="65" spans="1:7" ht="15" customHeight="1">
      <c r="A65" s="99"/>
      <c r="B65" s="98"/>
      <c r="C65" s="141"/>
      <c r="D65" s="98"/>
      <c r="E65" s="98"/>
      <c r="F65" s="98"/>
      <c r="G65" s="98"/>
    </row>
    <row r="66" ht="12.75">
      <c r="A66" t="s">
        <v>140</v>
      </c>
    </row>
    <row r="67" ht="12.75">
      <c r="A67" t="s">
        <v>228</v>
      </c>
    </row>
    <row r="84" spans="1:7" ht="12.75">
      <c r="A84" s="143"/>
      <c r="B84" s="143"/>
      <c r="C84" s="143"/>
      <c r="D84" s="143"/>
      <c r="E84" s="143"/>
      <c r="F84" s="143"/>
      <c r="G84" s="143"/>
    </row>
  </sheetData>
  <mergeCells count="1">
    <mergeCell ref="B10:G10"/>
  </mergeCells>
  <printOptions/>
  <pageMargins left="0.67" right="0.28" top="0.7" bottom="0.64" header="0.4" footer="0.35"/>
  <pageSetup horizontalDpi="600" verticalDpi="600" orientation="portrait" paperSize="9" scale="83" r:id="rId2"/>
  <headerFooter alignWithMargins="0">
    <oddFooter>&amp;C&amp;8 3</oddFooter>
  </headerFooter>
  <drawing r:id="rId1"/>
</worksheet>
</file>

<file path=xl/worksheets/sheet4.xml><?xml version="1.0" encoding="utf-8"?>
<worksheet xmlns="http://schemas.openxmlformats.org/spreadsheetml/2006/main" xmlns:r="http://schemas.openxmlformats.org/officeDocument/2006/relationships">
  <dimension ref="A1:G94"/>
  <sheetViews>
    <sheetView workbookViewId="0" topLeftCell="A6">
      <selection activeCell="D46" sqref="D46"/>
    </sheetView>
  </sheetViews>
  <sheetFormatPr defaultColWidth="9.140625" defaultRowHeight="12.75"/>
  <cols>
    <col min="1" max="2" width="2.28125" style="0" customWidth="1"/>
    <col min="3" max="3" width="48.28125" style="0" customWidth="1"/>
    <col min="4" max="4" width="15.57421875" style="22" customWidth="1"/>
    <col min="5" max="5" width="3.140625" style="0" customWidth="1"/>
    <col min="6" max="6" width="15.57421875" style="96" customWidth="1"/>
    <col min="7" max="7" width="2.57421875" style="0" customWidth="1"/>
  </cols>
  <sheetData>
    <row r="1" spans="1:6" ht="20.25">
      <c r="A1" s="17" t="s">
        <v>68</v>
      </c>
      <c r="F1" s="95"/>
    </row>
    <row r="2" spans="1:6" ht="12.75">
      <c r="A2" s="18" t="s">
        <v>0</v>
      </c>
      <c r="F2" s="95"/>
    </row>
    <row r="4" spans="1:7" ht="18.75" customHeight="1">
      <c r="A4" s="65" t="str">
        <f>Income!A4</f>
        <v>INTERIM FINANCIAL REPORT FOR THE THIRD QUARTER AND FINANCIAL PERIOD ENDED 30 SEPTEMBER 2008</v>
      </c>
      <c r="B4" s="59"/>
      <c r="C4" s="59"/>
      <c r="D4" s="26"/>
      <c r="E4" s="26"/>
      <c r="F4" s="129"/>
      <c r="G4" s="26"/>
    </row>
    <row r="6" spans="1:6" ht="15.75">
      <c r="A6" s="12" t="s">
        <v>156</v>
      </c>
      <c r="F6" s="95"/>
    </row>
    <row r="7" spans="1:6" ht="15.75">
      <c r="A7" s="12"/>
      <c r="F7" s="95"/>
    </row>
    <row r="8" spans="1:6" ht="12.75">
      <c r="A8" s="19"/>
      <c r="F8" s="130"/>
    </row>
    <row r="9" spans="4:6" ht="12.75">
      <c r="D9" s="75" t="s">
        <v>282</v>
      </c>
      <c r="E9" s="73"/>
      <c r="F9" s="137" t="s">
        <v>282</v>
      </c>
    </row>
    <row r="10" spans="4:6" ht="16.5" customHeight="1">
      <c r="D10" s="135" t="s">
        <v>275</v>
      </c>
      <c r="E10" s="67"/>
      <c r="F10" s="138" t="s">
        <v>276</v>
      </c>
    </row>
    <row r="11" spans="4:6" ht="12.75">
      <c r="D11" s="135" t="s">
        <v>1</v>
      </c>
      <c r="E11" s="69"/>
      <c r="F11" s="138" t="s">
        <v>1</v>
      </c>
    </row>
    <row r="12" ht="12.75">
      <c r="A12" s="18" t="s">
        <v>191</v>
      </c>
    </row>
    <row r="13" spans="1:6" ht="12.75">
      <c r="A13" s="169"/>
      <c r="B13" s="45" t="s">
        <v>192</v>
      </c>
      <c r="C13" s="45"/>
      <c r="D13" s="29">
        <v>7491.421891123062</v>
      </c>
      <c r="E13" s="45"/>
      <c r="F13" s="98">
        <v>14117</v>
      </c>
    </row>
    <row r="14" spans="1:6" ht="11.25" customHeight="1">
      <c r="A14" s="169"/>
      <c r="B14" s="45"/>
      <c r="C14" s="45"/>
      <c r="D14" s="29"/>
      <c r="E14" s="45"/>
      <c r="F14" s="98"/>
    </row>
    <row r="15" spans="1:6" ht="12.75">
      <c r="A15" s="45"/>
      <c r="B15" s="45" t="s">
        <v>193</v>
      </c>
      <c r="C15" s="45"/>
      <c r="D15" s="29"/>
      <c r="E15" s="45"/>
      <c r="F15" s="98"/>
    </row>
    <row r="16" spans="1:6" ht="12.75">
      <c r="A16" s="45"/>
      <c r="B16" s="45"/>
      <c r="C16" s="45" t="s">
        <v>194</v>
      </c>
      <c r="D16" s="29">
        <v>12699.71145103167</v>
      </c>
      <c r="E16" s="45"/>
      <c r="F16" s="98">
        <v>3259</v>
      </c>
    </row>
    <row r="17" spans="1:6" ht="12.75">
      <c r="A17" s="45"/>
      <c r="B17" s="45"/>
      <c r="C17" s="45" t="s">
        <v>199</v>
      </c>
      <c r="D17" s="24">
        <v>-6713.682495844005</v>
      </c>
      <c r="E17" s="45"/>
      <c r="F17" s="102">
        <v>-4561</v>
      </c>
    </row>
    <row r="18" spans="1:6" ht="12.75">
      <c r="A18" s="45"/>
      <c r="B18" s="45" t="s">
        <v>195</v>
      </c>
      <c r="C18" s="45"/>
      <c r="D18" s="29">
        <f>SUM(D13:D17)</f>
        <v>13477.450846310727</v>
      </c>
      <c r="E18" s="45"/>
      <c r="F18" s="98">
        <f>SUM(F13:F17)</f>
        <v>12815</v>
      </c>
    </row>
    <row r="19" spans="1:6" ht="12.75">
      <c r="A19" s="45"/>
      <c r="B19" s="45"/>
      <c r="C19" s="45"/>
      <c r="D19" s="29"/>
      <c r="E19" s="45"/>
      <c r="F19" s="98"/>
    </row>
    <row r="20" spans="1:6" ht="12.75">
      <c r="A20" s="45"/>
      <c r="B20" s="45" t="s">
        <v>196</v>
      </c>
      <c r="C20" s="45"/>
      <c r="D20" s="29"/>
      <c r="E20" s="45"/>
      <c r="F20" s="98"/>
    </row>
    <row r="21" spans="1:6" ht="12.75">
      <c r="A21" s="45"/>
      <c r="B21" s="45"/>
      <c r="C21" s="45" t="s">
        <v>197</v>
      </c>
      <c r="D21" s="29">
        <v>8908.071262790354</v>
      </c>
      <c r="E21" s="45"/>
      <c r="F21" s="98">
        <v>11718</v>
      </c>
    </row>
    <row r="22" spans="1:6" ht="12.75">
      <c r="A22" s="45"/>
      <c r="B22" s="45"/>
      <c r="C22" s="45" t="s">
        <v>198</v>
      </c>
      <c r="D22" s="24">
        <v>-8924.589197452628</v>
      </c>
      <c r="E22" s="45"/>
      <c r="F22" s="102">
        <v>6796</v>
      </c>
    </row>
    <row r="23" spans="1:6" ht="12.75">
      <c r="A23" s="45"/>
      <c r="B23" s="169" t="s">
        <v>266</v>
      </c>
      <c r="C23" s="45"/>
      <c r="D23" s="29">
        <f>SUM(D18:D22)-1</f>
        <v>13459.932911648455</v>
      </c>
      <c r="E23" s="45"/>
      <c r="F23" s="98">
        <f>SUM(F18:F22)</f>
        <v>31329</v>
      </c>
    </row>
    <row r="24" spans="1:6" ht="12.75">
      <c r="A24" s="169"/>
      <c r="B24" s="45"/>
      <c r="C24" s="45"/>
      <c r="D24" s="29"/>
      <c r="E24" s="45"/>
      <c r="F24" s="98"/>
    </row>
    <row r="25" spans="1:6" ht="12.75">
      <c r="A25" s="169"/>
      <c r="B25" s="45"/>
      <c r="C25" s="45" t="s">
        <v>208</v>
      </c>
      <c r="D25" s="29">
        <v>1565.07950415</v>
      </c>
      <c r="E25" s="45"/>
      <c r="F25" s="98">
        <v>1599</v>
      </c>
    </row>
    <row r="26" spans="1:6" ht="12.75">
      <c r="A26" s="169"/>
      <c r="B26" s="45"/>
      <c r="C26" s="172" t="s">
        <v>209</v>
      </c>
      <c r="D26" s="29">
        <v>-4045.9131900000275</v>
      </c>
      <c r="E26" s="45"/>
      <c r="F26" s="102">
        <v>-4371</v>
      </c>
    </row>
    <row r="27" spans="1:6" ht="12.75">
      <c r="A27" s="169"/>
      <c r="B27" s="169" t="s">
        <v>267</v>
      </c>
      <c r="C27" s="45"/>
      <c r="D27" s="26">
        <f>SUM(D23:D26)</f>
        <v>10979.099225798429</v>
      </c>
      <c r="E27" s="45"/>
      <c r="F27" s="131">
        <f>SUM(F23:F26)</f>
        <v>28557</v>
      </c>
    </row>
    <row r="28" spans="1:6" ht="12.75">
      <c r="A28" s="169"/>
      <c r="B28" s="45"/>
      <c r="C28" s="45"/>
      <c r="D28" s="29"/>
      <c r="E28" s="45"/>
      <c r="F28" s="98"/>
    </row>
    <row r="29" spans="1:6" ht="12.75">
      <c r="A29" s="169" t="s">
        <v>14</v>
      </c>
      <c r="B29" s="45"/>
      <c r="C29" s="45"/>
      <c r="D29" s="29"/>
      <c r="E29" s="45"/>
      <c r="F29" s="98"/>
    </row>
    <row r="30" spans="1:6" ht="12.75">
      <c r="A30" s="45"/>
      <c r="B30" s="172" t="s">
        <v>123</v>
      </c>
      <c r="C30" s="45"/>
      <c r="D30" s="24">
        <v>-517.91299</v>
      </c>
      <c r="E30" s="45"/>
      <c r="F30" s="102">
        <v>-2001</v>
      </c>
    </row>
    <row r="31" spans="1:6" ht="14.25" customHeight="1">
      <c r="A31" s="45"/>
      <c r="B31" s="172" t="s">
        <v>268</v>
      </c>
      <c r="C31" s="45"/>
      <c r="D31" s="29"/>
      <c r="E31" s="45"/>
      <c r="F31" s="98"/>
    </row>
    <row r="32" spans="1:6" ht="14.25" customHeight="1">
      <c r="A32" s="45"/>
      <c r="B32" s="172"/>
      <c r="C32" s="45" t="s">
        <v>269</v>
      </c>
      <c r="D32" s="24">
        <f>SUM(D30)</f>
        <v>-517.91299</v>
      </c>
      <c r="E32" s="45"/>
      <c r="F32" s="102">
        <f>SUM(F30)</f>
        <v>-2001</v>
      </c>
    </row>
    <row r="33" spans="1:6" ht="12.75">
      <c r="A33" s="45"/>
      <c r="B33" s="45"/>
      <c r="C33" s="45"/>
      <c r="D33" s="29"/>
      <c r="E33" s="45"/>
      <c r="F33" s="98"/>
    </row>
    <row r="34" spans="1:6" ht="12.75">
      <c r="A34" s="169" t="s">
        <v>15</v>
      </c>
      <c r="B34" s="45"/>
      <c r="C34" s="45"/>
      <c r="D34" s="148"/>
      <c r="E34" s="170"/>
      <c r="F34" s="171"/>
    </row>
    <row r="35" spans="1:6" ht="12.75">
      <c r="A35" s="45"/>
      <c r="B35" s="172" t="s">
        <v>13</v>
      </c>
      <c r="C35" s="45"/>
      <c r="D35" s="148">
        <v>9957.431919999999</v>
      </c>
      <c r="E35" s="170"/>
      <c r="F35" s="98">
        <v>-1562</v>
      </c>
    </row>
    <row r="36" spans="1:6" ht="12.75">
      <c r="A36" s="45"/>
      <c r="B36" s="172" t="s">
        <v>249</v>
      </c>
      <c r="C36" s="45"/>
      <c r="D36" s="29">
        <v>-1304.35928</v>
      </c>
      <c r="E36" s="45"/>
      <c r="F36" s="98">
        <v>12616</v>
      </c>
    </row>
    <row r="37" spans="1:6" ht="12.75">
      <c r="A37" s="45"/>
      <c r="B37" s="172" t="s">
        <v>272</v>
      </c>
      <c r="C37" s="45"/>
      <c r="D37" s="29">
        <v>-28768.708</v>
      </c>
      <c r="E37" s="45"/>
      <c r="F37" s="98">
        <v>-15983</v>
      </c>
    </row>
    <row r="38" spans="1:6" ht="12.75">
      <c r="A38" s="45"/>
      <c r="B38" s="172" t="s">
        <v>222</v>
      </c>
      <c r="C38" s="45"/>
      <c r="D38" s="26">
        <f>SUM(D35:D37)</f>
        <v>-20115.63536</v>
      </c>
      <c r="E38" s="45"/>
      <c r="F38" s="131">
        <f>SUM(F35:F37)</f>
        <v>-4929</v>
      </c>
    </row>
    <row r="39" spans="1:6" ht="12.75">
      <c r="A39" s="45"/>
      <c r="B39" s="45"/>
      <c r="C39" s="45"/>
      <c r="D39" s="29"/>
      <c r="E39" s="45"/>
      <c r="F39" s="98"/>
    </row>
    <row r="40" spans="1:6" ht="12.75">
      <c r="A40" s="169" t="s">
        <v>200</v>
      </c>
      <c r="B40" s="45"/>
      <c r="C40" s="45"/>
      <c r="D40" s="24">
        <v>586.7192889658098</v>
      </c>
      <c r="E40" s="45"/>
      <c r="F40" s="102">
        <v>36</v>
      </c>
    </row>
    <row r="41" spans="1:6" ht="12.75">
      <c r="A41" s="169"/>
      <c r="B41" s="45"/>
      <c r="C41" s="45"/>
      <c r="D41" s="29"/>
      <c r="E41" s="45"/>
      <c r="F41" s="98"/>
    </row>
    <row r="42" spans="1:6" ht="12.75">
      <c r="A42" s="169" t="s">
        <v>201</v>
      </c>
      <c r="B42" s="45"/>
      <c r="C42" s="45"/>
      <c r="D42" s="29">
        <f>D27+D32+D38+D40</f>
        <v>-9067.729835235763</v>
      </c>
      <c r="E42" s="45"/>
      <c r="F42" s="29">
        <f>F27+F32+F38+F40</f>
        <v>21663</v>
      </c>
    </row>
    <row r="43" spans="1:6" ht="12.75">
      <c r="A43" s="169"/>
      <c r="B43" s="45"/>
      <c r="C43" s="45"/>
      <c r="D43" s="29"/>
      <c r="E43" s="45"/>
      <c r="F43" s="98"/>
    </row>
    <row r="44" spans="1:6" ht="12.75">
      <c r="A44" s="169" t="s">
        <v>270</v>
      </c>
      <c r="B44" s="45"/>
      <c r="C44" s="45"/>
      <c r="D44" s="29">
        <f>'BS'!F26</f>
        <v>58316.347799475996</v>
      </c>
      <c r="E44" s="45"/>
      <c r="F44" s="98">
        <v>47142</v>
      </c>
    </row>
    <row r="45" spans="1:6" ht="12.75">
      <c r="A45" s="169"/>
      <c r="B45" s="45"/>
      <c r="C45" s="45"/>
      <c r="D45" s="29"/>
      <c r="E45" s="45"/>
      <c r="F45" s="98"/>
    </row>
    <row r="46" spans="1:6" ht="13.5" thickBot="1">
      <c r="A46" s="169" t="s">
        <v>271</v>
      </c>
      <c r="B46" s="45"/>
      <c r="C46" s="45"/>
      <c r="D46" s="25">
        <f>SUM(D42:D44)-1</f>
        <v>49247.617964240235</v>
      </c>
      <c r="E46" s="45"/>
      <c r="F46" s="132">
        <f>SUM(F42:F45)</f>
        <v>68805</v>
      </c>
    </row>
    <row r="47" spans="1:6" ht="12.75">
      <c r="A47" s="169"/>
      <c r="B47" s="45"/>
      <c r="C47" s="45"/>
      <c r="D47" s="29"/>
      <c r="E47" s="45"/>
      <c r="F47" s="98"/>
    </row>
    <row r="48" spans="1:6" ht="12.75">
      <c r="A48" s="45"/>
      <c r="B48" s="45"/>
      <c r="C48" s="45"/>
      <c r="D48" s="29"/>
      <c r="E48" s="45"/>
      <c r="F48" s="133"/>
    </row>
    <row r="49" spans="4:7" ht="12.75">
      <c r="D49" s="20"/>
      <c r="F49" s="98"/>
      <c r="G49" s="45"/>
    </row>
    <row r="50" spans="4:7" ht="12.75">
      <c r="D50"/>
      <c r="F50" s="98"/>
      <c r="G50" s="45"/>
    </row>
    <row r="51" ht="12.75">
      <c r="G51" s="45"/>
    </row>
    <row r="52" ht="12.75">
      <c r="G52" s="45"/>
    </row>
    <row r="53" ht="12.75">
      <c r="G53" s="45"/>
    </row>
    <row r="54" ht="12.75">
      <c r="G54" s="45"/>
    </row>
    <row r="55" spans="1:7" ht="12.75">
      <c r="A55" t="s">
        <v>155</v>
      </c>
      <c r="G55" s="45"/>
    </row>
    <row r="56" spans="1:7" ht="12.75">
      <c r="A56" t="s">
        <v>227</v>
      </c>
      <c r="G56" s="45"/>
    </row>
    <row r="57" ht="12.75">
      <c r="G57" s="45"/>
    </row>
    <row r="58" ht="12.75">
      <c r="G58" s="45"/>
    </row>
    <row r="59" ht="12.75">
      <c r="G59" s="45"/>
    </row>
    <row r="60" ht="12.75">
      <c r="G60" s="45"/>
    </row>
    <row r="61" ht="12.75">
      <c r="G61" s="45"/>
    </row>
    <row r="62" ht="12.75">
      <c r="G62" s="45"/>
    </row>
    <row r="63" ht="12.75">
      <c r="G63" s="45"/>
    </row>
    <row r="64" ht="12.75">
      <c r="G64" s="45"/>
    </row>
    <row r="65" ht="12.75">
      <c r="G65" s="45"/>
    </row>
    <row r="66" ht="12.75">
      <c r="G66" s="45"/>
    </row>
    <row r="67" ht="12.75">
      <c r="G67" s="45"/>
    </row>
    <row r="68" ht="12.75">
      <c r="G68" s="45"/>
    </row>
    <row r="69" ht="12.75">
      <c r="G69" s="45"/>
    </row>
    <row r="70" ht="12.75">
      <c r="G70" s="45"/>
    </row>
    <row r="71" ht="12.75">
      <c r="G71" s="45"/>
    </row>
    <row r="72" ht="12.75">
      <c r="G72" s="45"/>
    </row>
    <row r="73" ht="12.75">
      <c r="G73" s="45"/>
    </row>
    <row r="74" ht="12.75">
      <c r="G74" s="45"/>
    </row>
    <row r="75" ht="12.75">
      <c r="G75" s="45"/>
    </row>
    <row r="76" ht="12.75">
      <c r="G76" s="45"/>
    </row>
    <row r="77" ht="12.75">
      <c r="G77" s="45"/>
    </row>
    <row r="78" ht="12.75">
      <c r="G78" s="45"/>
    </row>
    <row r="79" ht="12.75">
      <c r="G79" s="45"/>
    </row>
    <row r="80" ht="12.75">
      <c r="G80" s="45"/>
    </row>
    <row r="81" ht="12.75">
      <c r="G81" s="45"/>
    </row>
    <row r="82" ht="12.75">
      <c r="G82" s="45"/>
    </row>
    <row r="83" ht="12.75">
      <c r="G83" s="45"/>
    </row>
    <row r="84" ht="12.75">
      <c r="G84" s="45"/>
    </row>
    <row r="85" ht="12.75">
      <c r="G85" s="45"/>
    </row>
    <row r="86" ht="12.75">
      <c r="G86" s="45"/>
    </row>
    <row r="87" ht="12.75">
      <c r="G87" s="45"/>
    </row>
    <row r="88" ht="12.75">
      <c r="G88" s="45"/>
    </row>
    <row r="89" ht="12.75">
      <c r="G89" s="45"/>
    </row>
    <row r="90" ht="12.75">
      <c r="G90" s="45"/>
    </row>
    <row r="91" ht="12.75">
      <c r="G91" s="45"/>
    </row>
    <row r="92" ht="12.75">
      <c r="G92" s="45"/>
    </row>
    <row r="93" ht="12.75">
      <c r="G93" s="45"/>
    </row>
    <row r="94" ht="12.75">
      <c r="G94" s="45"/>
    </row>
  </sheetData>
  <printOptions/>
  <pageMargins left="0.75" right="0.4" top="0.66" bottom="0.83" header="0.25" footer="0.5"/>
  <pageSetup horizontalDpi="600" verticalDpi="600" orientation="portrait" paperSize="9" r:id="rId1"/>
  <headerFooter alignWithMargins="0">
    <oddFooter>&amp;C&amp;8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workbookViewId="0" topLeftCell="A9">
      <selection activeCell="B15" sqref="B15"/>
    </sheetView>
  </sheetViews>
  <sheetFormatPr defaultColWidth="9.140625" defaultRowHeight="12.75"/>
  <cols>
    <col min="1" max="1" width="49.8515625" style="0" customWidth="1"/>
    <col min="2" max="2" width="18.57421875" style="22" customWidth="1"/>
    <col min="3" max="3" width="2.7109375" style="22" customWidth="1"/>
    <col min="4" max="4" width="16.7109375" style="22" customWidth="1"/>
    <col min="5" max="5" width="1.28515625" style="0" customWidth="1"/>
  </cols>
  <sheetData>
    <row r="1" ht="20.25">
      <c r="A1" s="17" t="s">
        <v>68</v>
      </c>
    </row>
    <row r="2" ht="12.75">
      <c r="A2" s="18" t="s">
        <v>0</v>
      </c>
    </row>
    <row r="4" spans="1:5" ht="18.75" customHeight="1">
      <c r="A4" s="65" t="str">
        <f>Income!A4</f>
        <v>INTERIM FINANCIAL REPORT FOR THE THIRD QUARTER AND FINANCIAL PERIOD ENDED 30 SEPTEMBER 2008</v>
      </c>
      <c r="B4" s="26"/>
      <c r="C4" s="26"/>
      <c r="D4" s="26"/>
      <c r="E4" s="59"/>
    </row>
    <row r="6" ht="15.75">
      <c r="A6" s="12" t="s">
        <v>139</v>
      </c>
    </row>
    <row r="7" ht="15.75">
      <c r="A7" s="12"/>
    </row>
    <row r="8" ht="12.75">
      <c r="A8" s="19"/>
    </row>
    <row r="10" spans="2:4" ht="12.75">
      <c r="B10" s="135" t="s">
        <v>282</v>
      </c>
      <c r="C10" s="74"/>
      <c r="D10" s="135" t="s">
        <v>282</v>
      </c>
    </row>
    <row r="11" spans="2:4" ht="17.25" customHeight="1">
      <c r="B11" s="68" t="s">
        <v>275</v>
      </c>
      <c r="C11" s="27"/>
      <c r="D11" s="68" t="s">
        <v>276</v>
      </c>
    </row>
    <row r="12" spans="2:4" ht="14.25" customHeight="1">
      <c r="B12" s="56" t="s">
        <v>1</v>
      </c>
      <c r="C12" s="23"/>
      <c r="D12" s="56" t="s">
        <v>1</v>
      </c>
    </row>
    <row r="13" ht="12.75">
      <c r="D13" s="29"/>
    </row>
    <row r="14" spans="1:4" ht="12.75">
      <c r="A14" t="s">
        <v>137</v>
      </c>
      <c r="B14" s="29"/>
      <c r="D14" s="29"/>
    </row>
    <row r="15" spans="1:4" ht="12.75">
      <c r="A15" t="s">
        <v>136</v>
      </c>
      <c r="B15" s="29">
        <f>Equity!E28</f>
        <v>558.4684842640944</v>
      </c>
      <c r="D15" s="29">
        <f>Equity!E51</f>
        <v>440</v>
      </c>
    </row>
    <row r="16" spans="2:4" ht="12.75">
      <c r="B16" s="29"/>
      <c r="D16" s="29"/>
    </row>
    <row r="17" spans="2:4" ht="12.75">
      <c r="B17" s="24"/>
      <c r="D17" s="24"/>
    </row>
    <row r="18" spans="1:4" ht="12.75">
      <c r="A18" t="s">
        <v>223</v>
      </c>
      <c r="D18" s="29"/>
    </row>
    <row r="19" spans="1:4" ht="12.75">
      <c r="A19" t="s">
        <v>25</v>
      </c>
      <c r="B19" s="22">
        <f>SUM(B14:B18)</f>
        <v>558.4684842640944</v>
      </c>
      <c r="D19" s="22">
        <f>SUM(D14:D18)</f>
        <v>440</v>
      </c>
    </row>
    <row r="20" ht="12.75">
      <c r="D20" s="29"/>
    </row>
    <row r="21" spans="1:4" ht="13.5" customHeight="1">
      <c r="A21" t="s">
        <v>219</v>
      </c>
      <c r="B21" s="22">
        <f>Income!I37</f>
        <v>3071.9154681816326</v>
      </c>
      <c r="D21" s="29">
        <f>Income!K37</f>
        <v>10131.447915164159</v>
      </c>
    </row>
    <row r="22" ht="12.75">
      <c r="D22" s="29"/>
    </row>
    <row r="23" spans="1:4" ht="13.5" thickBot="1">
      <c r="A23" t="s">
        <v>170</v>
      </c>
      <c r="B23" s="25">
        <f>SUM(B19:B21)</f>
        <v>3630.383952445727</v>
      </c>
      <c r="D23" s="25">
        <f>SUM(D19:D21)</f>
        <v>10571.447915164159</v>
      </c>
    </row>
    <row r="24" ht="12.75">
      <c r="D24" s="29"/>
    </row>
    <row r="25" ht="12.75">
      <c r="D25" s="29"/>
    </row>
    <row r="53" ht="12.75">
      <c r="A53" t="s">
        <v>125</v>
      </c>
    </row>
    <row r="54" ht="12.75">
      <c r="A54" t="s">
        <v>273</v>
      </c>
    </row>
  </sheetData>
  <printOptions/>
  <pageMargins left="0.75" right="0.24" top="0.66" bottom="1" header="0.25" footer="0.5"/>
  <pageSetup fitToHeight="1" fitToWidth="1" horizontalDpi="600" verticalDpi="600" orientation="portrait" paperSize="9" r:id="rId1"/>
  <headerFooter alignWithMargins="0">
    <oddFooter>&amp;C&amp;8 5</oddFooter>
  </headerFooter>
</worksheet>
</file>

<file path=xl/worksheets/sheet6.xml><?xml version="1.0" encoding="utf-8"?>
<worksheet xmlns="http://schemas.openxmlformats.org/spreadsheetml/2006/main" xmlns:r="http://schemas.openxmlformats.org/officeDocument/2006/relationships">
  <dimension ref="A1:K371"/>
  <sheetViews>
    <sheetView workbookViewId="0" topLeftCell="A274">
      <selection activeCell="H286" sqref="H286"/>
    </sheetView>
  </sheetViews>
  <sheetFormatPr defaultColWidth="9.140625" defaultRowHeight="12.75"/>
  <cols>
    <col min="1" max="1" width="5.00390625" style="0" customWidth="1"/>
    <col min="2" max="2" width="3.28125" style="0" customWidth="1"/>
    <col min="3" max="3" width="20.57421875" style="0" customWidth="1"/>
    <col min="4" max="4" width="10.57421875" style="0" customWidth="1"/>
    <col min="5" max="5" width="10.28125" style="0" customWidth="1"/>
    <col min="6" max="6" width="12.57421875" style="0" customWidth="1"/>
    <col min="7" max="7" width="12.7109375" style="0" customWidth="1"/>
    <col min="8" max="8" width="10.8515625" style="0" customWidth="1"/>
    <col min="9" max="9" width="10.28125" style="0" customWidth="1"/>
    <col min="10" max="10" width="10.00390625" style="0" bestFit="1" customWidth="1"/>
    <col min="11" max="11" width="8.421875" style="0" customWidth="1"/>
    <col min="12" max="12" width="6.421875" style="0" customWidth="1"/>
  </cols>
  <sheetData>
    <row r="1" spans="1:2" ht="20.25">
      <c r="A1" s="17" t="s">
        <v>68</v>
      </c>
      <c r="B1" s="1"/>
    </row>
    <row r="2" spans="1:10" ht="15">
      <c r="A2" s="18" t="s">
        <v>0</v>
      </c>
      <c r="B2" s="6"/>
      <c r="I2" s="32"/>
      <c r="J2" s="32"/>
    </row>
    <row r="3" spans="1:2" ht="12" customHeight="1">
      <c r="A3" s="5"/>
      <c r="B3" s="6"/>
    </row>
    <row r="4" spans="1:10" ht="18.75" customHeight="1">
      <c r="A4" s="93" t="str">
        <f>Income!A4</f>
        <v>INTERIM FINANCIAL REPORT FOR THE THIRD QUARTER AND FINANCIAL PERIOD ENDED 30 SEPTEMBER 2008</v>
      </c>
      <c r="B4" s="58"/>
      <c r="C4" s="59"/>
      <c r="D4" s="59"/>
      <c r="E4" s="59"/>
      <c r="F4" s="59"/>
      <c r="G4" s="59"/>
      <c r="H4" s="59"/>
      <c r="I4" s="59"/>
      <c r="J4" s="59"/>
    </row>
    <row r="5" spans="1:10" ht="15.75">
      <c r="A5" s="70"/>
      <c r="B5" s="71"/>
      <c r="C5" s="45"/>
      <c r="D5" s="45"/>
      <c r="E5" s="45"/>
      <c r="F5" s="45"/>
      <c r="G5" s="45"/>
      <c r="H5" s="45"/>
      <c r="I5" s="45"/>
      <c r="J5" s="45"/>
    </row>
    <row r="6" ht="12.75">
      <c r="A6" s="18" t="s">
        <v>148</v>
      </c>
    </row>
    <row r="7" ht="12.75">
      <c r="A7" s="18"/>
    </row>
    <row r="8" ht="8.25" customHeight="1"/>
    <row r="9" spans="1:2" ht="12.75">
      <c r="A9" s="21" t="s">
        <v>79</v>
      </c>
      <c r="B9" s="18" t="s">
        <v>50</v>
      </c>
    </row>
    <row r="10" spans="1:2" ht="12.75">
      <c r="A10" s="21"/>
      <c r="B10" s="18"/>
    </row>
    <row r="11" ht="12.75">
      <c r="B11" s="19"/>
    </row>
    <row r="12" ht="12.75">
      <c r="B12" s="19"/>
    </row>
    <row r="13" ht="12.75">
      <c r="B13" s="19"/>
    </row>
    <row r="14" ht="12.75">
      <c r="B14" s="19"/>
    </row>
    <row r="15" ht="12.75">
      <c r="B15" s="19"/>
    </row>
    <row r="16" ht="12.75">
      <c r="B16" s="19"/>
    </row>
    <row r="17" ht="12.75">
      <c r="B17" s="19"/>
    </row>
    <row r="18" ht="12.75">
      <c r="B18" s="19"/>
    </row>
    <row r="19" ht="12.75">
      <c r="B19" s="19"/>
    </row>
    <row r="24" spans="3:4" ht="12.75">
      <c r="C24" t="s">
        <v>283</v>
      </c>
      <c r="D24" t="s">
        <v>290</v>
      </c>
    </row>
    <row r="25" spans="3:4" ht="12.75">
      <c r="C25" t="s">
        <v>284</v>
      </c>
      <c r="D25" t="s">
        <v>291</v>
      </c>
    </row>
    <row r="26" spans="3:4" ht="12.75">
      <c r="C26" t="s">
        <v>285</v>
      </c>
      <c r="D26" t="s">
        <v>292</v>
      </c>
    </row>
    <row r="27" spans="3:4" ht="12.75">
      <c r="C27" t="s">
        <v>286</v>
      </c>
      <c r="D27" t="s">
        <v>293</v>
      </c>
    </row>
    <row r="28" spans="3:4" ht="12.75">
      <c r="C28" t="s">
        <v>287</v>
      </c>
      <c r="D28" t="s">
        <v>294</v>
      </c>
    </row>
    <row r="29" spans="3:4" ht="12.75">
      <c r="C29" t="s">
        <v>297</v>
      </c>
      <c r="D29" t="s">
        <v>298</v>
      </c>
    </row>
    <row r="30" spans="3:4" ht="12.75">
      <c r="C30" t="s">
        <v>288</v>
      </c>
      <c r="D30" t="s">
        <v>295</v>
      </c>
    </row>
    <row r="31" spans="3:4" ht="12.75">
      <c r="C31" t="s">
        <v>289</v>
      </c>
      <c r="D31" t="s">
        <v>296</v>
      </c>
    </row>
    <row r="32" spans="3:4" ht="12.75">
      <c r="C32" t="s">
        <v>299</v>
      </c>
      <c r="D32" t="s">
        <v>303</v>
      </c>
    </row>
    <row r="33" spans="3:4" ht="12.75">
      <c r="C33" t="s">
        <v>300</v>
      </c>
      <c r="D33" t="s">
        <v>304</v>
      </c>
    </row>
    <row r="34" spans="3:4" ht="12.75">
      <c r="C34" t="s">
        <v>301</v>
      </c>
      <c r="D34" t="s">
        <v>305</v>
      </c>
    </row>
    <row r="35" ht="12.75">
      <c r="D35" t="s">
        <v>306</v>
      </c>
    </row>
    <row r="36" spans="3:4" ht="12.75">
      <c r="C36" t="s">
        <v>302</v>
      </c>
      <c r="D36" t="s">
        <v>307</v>
      </c>
    </row>
    <row r="37" ht="12.75">
      <c r="D37" t="s">
        <v>308</v>
      </c>
    </row>
    <row r="38" spans="3:4" ht="15.75">
      <c r="C38" t="s">
        <v>309</v>
      </c>
      <c r="D38" t="s">
        <v>313</v>
      </c>
    </row>
    <row r="39" ht="12.75">
      <c r="D39" t="s">
        <v>310</v>
      </c>
    </row>
    <row r="40" spans="3:4" ht="12.75">
      <c r="C40" t="s">
        <v>311</v>
      </c>
      <c r="D40" t="s">
        <v>312</v>
      </c>
    </row>
    <row r="44" ht="12" customHeight="1"/>
    <row r="45" ht="13.5" customHeight="1"/>
    <row r="46" ht="13.5" customHeight="1"/>
    <row r="47" ht="13.5" customHeight="1"/>
    <row r="48" ht="13.5" customHeight="1"/>
    <row r="49" ht="13.5" customHeight="1"/>
    <row r="50" ht="13.5" customHeight="1"/>
    <row r="52" ht="12.75">
      <c r="F52" s="30" t="s">
        <v>230</v>
      </c>
    </row>
    <row r="53" spans="5:6" ht="12.75">
      <c r="E53" s="30" t="s">
        <v>233</v>
      </c>
      <c r="F53" s="30" t="s">
        <v>231</v>
      </c>
    </row>
    <row r="54" spans="5:7" ht="12.75">
      <c r="E54" s="30" t="s">
        <v>234</v>
      </c>
      <c r="F54" s="30" t="s">
        <v>232</v>
      </c>
      <c r="G54" s="30" t="s">
        <v>235</v>
      </c>
    </row>
    <row r="55" spans="5:7" ht="12.75">
      <c r="E55" s="30" t="s">
        <v>1</v>
      </c>
      <c r="F55" s="30" t="s">
        <v>1</v>
      </c>
      <c r="G55" s="30" t="s">
        <v>1</v>
      </c>
    </row>
    <row r="56" ht="12.75">
      <c r="C56" s="191" t="s">
        <v>237</v>
      </c>
    </row>
    <row r="57" spans="3:7" ht="12.75">
      <c r="C57" t="s">
        <v>238</v>
      </c>
      <c r="E57" s="22">
        <v>17146</v>
      </c>
      <c r="F57" s="22">
        <v>-901</v>
      </c>
      <c r="G57" s="22">
        <f>SUM(E57:F57)</f>
        <v>16245</v>
      </c>
    </row>
    <row r="58" spans="3:7" ht="12.75">
      <c r="C58" t="s">
        <v>239</v>
      </c>
      <c r="E58" s="22">
        <v>99077</v>
      </c>
      <c r="F58" s="22">
        <v>-901</v>
      </c>
      <c r="G58" s="22">
        <f>SUM(E58:F58)</f>
        <v>98176</v>
      </c>
    </row>
    <row r="59" spans="5:7" ht="12.75">
      <c r="E59" s="22"/>
      <c r="F59" s="22"/>
      <c r="G59" s="22"/>
    </row>
    <row r="60" spans="5:7" ht="12.75">
      <c r="E60" s="22"/>
      <c r="F60" s="22"/>
      <c r="G60" s="22"/>
    </row>
    <row r="61" spans="3:7" ht="12.75">
      <c r="C61" s="191" t="s">
        <v>236</v>
      </c>
      <c r="E61" s="22"/>
      <c r="F61" s="22"/>
      <c r="G61" s="22"/>
    </row>
    <row r="62" spans="3:7" ht="12.75">
      <c r="C62" t="s">
        <v>238</v>
      </c>
      <c r="E62" s="22">
        <v>20024</v>
      </c>
      <c r="F62" s="22">
        <v>-1478</v>
      </c>
      <c r="G62" s="22">
        <f>SUM(E62:F62)</f>
        <v>18546</v>
      </c>
    </row>
    <row r="63" spans="3:7" ht="12.75">
      <c r="C63" t="s">
        <v>239</v>
      </c>
      <c r="E63" s="22">
        <v>108937</v>
      </c>
      <c r="F63" s="22">
        <v>-1478</v>
      </c>
      <c r="G63" s="22">
        <f>SUM(E63:F63)</f>
        <v>107459</v>
      </c>
    </row>
    <row r="64" spans="5:7" ht="12.75">
      <c r="E64" s="22"/>
      <c r="F64" s="22"/>
      <c r="G64" s="22"/>
    </row>
    <row r="65" spans="5:7" ht="12.75">
      <c r="E65" s="22"/>
      <c r="F65" s="22"/>
      <c r="G65" s="22"/>
    </row>
    <row r="66" spans="1:2" ht="12.75">
      <c r="A66" s="21" t="s">
        <v>80</v>
      </c>
      <c r="B66" s="18" t="s">
        <v>126</v>
      </c>
    </row>
    <row r="67" spans="1:2" ht="8.25" customHeight="1">
      <c r="A67" s="21"/>
      <c r="B67" s="18"/>
    </row>
    <row r="68" spans="1:2" ht="12.75">
      <c r="A68" s="21"/>
      <c r="B68" s="18"/>
    </row>
    <row r="69" spans="1:2" ht="12.75">
      <c r="A69" s="21"/>
      <c r="B69" s="18"/>
    </row>
    <row r="70" spans="1:2" ht="12.75" customHeight="1">
      <c r="A70" s="21"/>
      <c r="B70" s="18"/>
    </row>
    <row r="71" spans="1:2" ht="12.75">
      <c r="A71" s="21" t="s">
        <v>81</v>
      </c>
      <c r="B71" s="18" t="s">
        <v>82</v>
      </c>
    </row>
    <row r="72" spans="1:2" ht="9" customHeight="1">
      <c r="A72" s="21"/>
      <c r="B72" s="18"/>
    </row>
    <row r="76" spans="1:2" ht="12.75">
      <c r="A76" s="21" t="s">
        <v>84</v>
      </c>
      <c r="B76" s="18" t="s">
        <v>83</v>
      </c>
    </row>
    <row r="77" ht="9" customHeight="1">
      <c r="B77" s="19"/>
    </row>
    <row r="78" ht="12.75">
      <c r="B78" s="19"/>
    </row>
    <row r="79" ht="12.75">
      <c r="B79" s="19"/>
    </row>
    <row r="80" ht="12.75">
      <c r="B80" s="19"/>
    </row>
    <row r="81" ht="12.75">
      <c r="B81" s="19"/>
    </row>
    <row r="82" ht="12.75">
      <c r="B82" s="19"/>
    </row>
    <row r="83" ht="12.75">
      <c r="B83" s="19"/>
    </row>
    <row r="84" ht="12.75">
      <c r="B84" s="19"/>
    </row>
    <row r="85" ht="12.75">
      <c r="B85" s="19"/>
    </row>
    <row r="86" ht="12.75">
      <c r="B86" s="19"/>
    </row>
    <row r="91" spans="1:2" ht="12.75">
      <c r="A91" s="21" t="s">
        <v>85</v>
      </c>
      <c r="B91" s="18" t="s">
        <v>69</v>
      </c>
    </row>
    <row r="92" ht="9.75" customHeight="1"/>
    <row r="97" spans="1:2" ht="12.75">
      <c r="A97" s="21" t="s">
        <v>86</v>
      </c>
      <c r="B97" s="18" t="s">
        <v>52</v>
      </c>
    </row>
    <row r="98" ht="11.2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 r="B108" s="19"/>
    </row>
    <row r="109" spans="1:2" ht="12.75">
      <c r="A109" s="21" t="s">
        <v>87</v>
      </c>
      <c r="B109" s="18" t="s">
        <v>53</v>
      </c>
    </row>
    <row r="110" ht="12.75">
      <c r="B110" s="19"/>
    </row>
    <row r="111" ht="12.75">
      <c r="B111" s="19"/>
    </row>
    <row r="112" ht="12.75">
      <c r="B112" s="19"/>
    </row>
    <row r="113" ht="12.75">
      <c r="B113" s="19"/>
    </row>
    <row r="114" spans="1:2" ht="12.75">
      <c r="A114" s="21" t="s">
        <v>88</v>
      </c>
      <c r="B114" s="18" t="s">
        <v>127</v>
      </c>
    </row>
    <row r="115" ht="12.75">
      <c r="B115" s="19"/>
    </row>
    <row r="116" ht="12.75">
      <c r="B116" s="19" t="s">
        <v>70</v>
      </c>
    </row>
    <row r="117" spans="2:5" ht="12.75">
      <c r="B117" s="19" t="s">
        <v>33</v>
      </c>
      <c r="C117" t="s">
        <v>73</v>
      </c>
      <c r="E117" s="77" t="s">
        <v>134</v>
      </c>
    </row>
    <row r="118" spans="2:11" ht="12.75">
      <c r="B118" s="19" t="s">
        <v>37</v>
      </c>
      <c r="C118" t="s">
        <v>166</v>
      </c>
      <c r="E118" s="77" t="s">
        <v>167</v>
      </c>
      <c r="K118" s="46"/>
    </row>
    <row r="119" spans="2:11" ht="12.75">
      <c r="B119" s="19" t="s">
        <v>71</v>
      </c>
      <c r="C119" t="s">
        <v>74</v>
      </c>
      <c r="E119" s="77" t="s">
        <v>317</v>
      </c>
      <c r="K119" s="44"/>
    </row>
    <row r="120" spans="2:11" ht="13.5" customHeight="1">
      <c r="B120" s="19" t="s">
        <v>72</v>
      </c>
      <c r="C120" t="s">
        <v>75</v>
      </c>
      <c r="E120" s="77" t="s">
        <v>135</v>
      </c>
      <c r="K120" s="44"/>
    </row>
    <row r="121" ht="12.75">
      <c r="K121" s="44"/>
    </row>
    <row r="122" ht="12.75">
      <c r="K122" s="44"/>
    </row>
    <row r="123" ht="12.75">
      <c r="K123" s="44"/>
    </row>
    <row r="124" ht="12.75">
      <c r="K124" s="44"/>
    </row>
    <row r="125" spans="2:11" ht="12.75">
      <c r="B125" s="19"/>
      <c r="K125" s="44"/>
    </row>
    <row r="126" spans="2:11" ht="12.75">
      <c r="B126" s="19"/>
      <c r="D126" s="152" t="s">
        <v>54</v>
      </c>
      <c r="E126" s="153" t="s">
        <v>168</v>
      </c>
      <c r="F126" s="154" t="s">
        <v>55</v>
      </c>
      <c r="G126" s="153" t="s">
        <v>56</v>
      </c>
      <c r="H126" s="153"/>
      <c r="I126" s="155"/>
      <c r="J126" s="156"/>
      <c r="K126" s="44"/>
    </row>
    <row r="127" spans="2:11" ht="12.75">
      <c r="B127" s="19"/>
      <c r="D127" s="152" t="s">
        <v>58</v>
      </c>
      <c r="E127" s="153" t="s">
        <v>171</v>
      </c>
      <c r="F127" s="153" t="s">
        <v>57</v>
      </c>
      <c r="G127" s="153" t="s">
        <v>59</v>
      </c>
      <c r="H127" s="153" t="s">
        <v>169</v>
      </c>
      <c r="I127" s="157" t="s">
        <v>164</v>
      </c>
      <c r="J127" s="158" t="s">
        <v>24</v>
      </c>
      <c r="K127" s="44"/>
    </row>
    <row r="128" spans="2:11" ht="12.75">
      <c r="B128" s="49" t="s">
        <v>318</v>
      </c>
      <c r="C128" s="47"/>
      <c r="D128" s="159" t="s">
        <v>1</v>
      </c>
      <c r="E128" s="159" t="s">
        <v>1</v>
      </c>
      <c r="F128" s="159" t="s">
        <v>1</v>
      </c>
      <c r="G128" s="159" t="s">
        <v>1</v>
      </c>
      <c r="H128" s="159" t="s">
        <v>1</v>
      </c>
      <c r="I128" s="159" t="s">
        <v>1</v>
      </c>
      <c r="J128" s="159" t="s">
        <v>1</v>
      </c>
      <c r="K128" s="44"/>
    </row>
    <row r="129" spans="2:11" ht="12.75">
      <c r="B129" s="49" t="s">
        <v>275</v>
      </c>
      <c r="C129" s="47"/>
      <c r="D129" s="159"/>
      <c r="E129" s="159"/>
      <c r="F129" s="159"/>
      <c r="G129" s="159"/>
      <c r="H129" s="159"/>
      <c r="I129" s="159"/>
      <c r="J129" s="159"/>
      <c r="K129" s="44"/>
    </row>
    <row r="130" spans="2:11" ht="12.75">
      <c r="B130" s="49"/>
      <c r="C130" s="47"/>
      <c r="D130" s="159"/>
      <c r="E130" s="159"/>
      <c r="F130" s="159"/>
      <c r="G130" s="159"/>
      <c r="H130" s="159"/>
      <c r="I130" s="159"/>
      <c r="J130" s="159"/>
      <c r="K130" s="44"/>
    </row>
    <row r="131" spans="2:11" ht="12.75">
      <c r="B131" s="49" t="s">
        <v>3</v>
      </c>
      <c r="C131" s="47"/>
      <c r="D131" s="159"/>
      <c r="E131" s="159"/>
      <c r="F131" s="159"/>
      <c r="G131" s="159"/>
      <c r="H131" s="159"/>
      <c r="I131" s="159"/>
      <c r="J131" s="159"/>
      <c r="K131" s="44"/>
    </row>
    <row r="132" spans="2:11" ht="12.75">
      <c r="B132" s="19" t="s">
        <v>165</v>
      </c>
      <c r="C132" s="19"/>
      <c r="D132" s="177">
        <v>79679.8341</v>
      </c>
      <c r="E132" s="177">
        <v>1099.8215</v>
      </c>
      <c r="F132" s="177">
        <v>72757.34451000001</v>
      </c>
      <c r="G132" s="177">
        <v>1893.563777</v>
      </c>
      <c r="H132" s="139">
        <v>0</v>
      </c>
      <c r="I132" s="177">
        <v>-10224.8533</v>
      </c>
      <c r="J132" s="177">
        <f>SUM(D132:I132)</f>
        <v>145205.71058700004</v>
      </c>
      <c r="K132" s="44"/>
    </row>
    <row r="133" spans="2:11" ht="12.75">
      <c r="B133" s="19" t="s">
        <v>154</v>
      </c>
      <c r="C133" s="19"/>
      <c r="D133" s="176">
        <v>0</v>
      </c>
      <c r="E133" s="177">
        <v>35.0325</v>
      </c>
      <c r="F133" s="176">
        <v>0</v>
      </c>
      <c r="G133" s="176">
        <v>0</v>
      </c>
      <c r="H133" s="176">
        <v>0</v>
      </c>
      <c r="I133" s="177">
        <v>-35.0325</v>
      </c>
      <c r="J133" s="139">
        <f>SUM(D133:I133)</f>
        <v>0</v>
      </c>
      <c r="K133" s="44"/>
    </row>
    <row r="134" spans="2:11" ht="13.5" thickBot="1">
      <c r="B134" s="19"/>
      <c r="C134" s="19"/>
      <c r="D134" s="179">
        <f>SUM(D132:D133)</f>
        <v>79679.8341</v>
      </c>
      <c r="E134" s="179">
        <f>SUM(E132:E133)</f>
        <v>1134.854</v>
      </c>
      <c r="F134" s="179">
        <f>SUM(F132:F133)</f>
        <v>72757.34451000001</v>
      </c>
      <c r="G134" s="179">
        <f>SUM(G132:G133)</f>
        <v>1893.563777</v>
      </c>
      <c r="H134" s="180">
        <v>0</v>
      </c>
      <c r="I134" s="179">
        <f>SUM(I132:I133)</f>
        <v>-10259.8858</v>
      </c>
      <c r="J134" s="179">
        <f>SUM(J132:J133)</f>
        <v>145205.71058700004</v>
      </c>
      <c r="K134" s="44"/>
    </row>
    <row r="135" spans="2:11" ht="13.5" thickTop="1">
      <c r="B135" s="19"/>
      <c r="D135" s="175"/>
      <c r="E135" s="175"/>
      <c r="F135" s="175"/>
      <c r="G135" s="175"/>
      <c r="H135" s="175"/>
      <c r="I135" s="175"/>
      <c r="J135" s="175"/>
      <c r="K135" s="44"/>
    </row>
    <row r="136" spans="2:11" ht="12.75">
      <c r="B136" s="19"/>
      <c r="D136" s="175"/>
      <c r="E136" s="175"/>
      <c r="F136" s="175"/>
      <c r="G136" s="175"/>
      <c r="H136" s="175"/>
      <c r="I136" s="175"/>
      <c r="J136" s="175"/>
      <c r="K136" s="44"/>
    </row>
    <row r="137" spans="2:11" ht="12.75">
      <c r="B137" s="49" t="s">
        <v>60</v>
      </c>
      <c r="D137" s="175"/>
      <c r="E137" s="175"/>
      <c r="F137" s="175"/>
      <c r="G137" s="175"/>
      <c r="H137" s="175"/>
      <c r="I137" s="175"/>
      <c r="J137" s="175"/>
      <c r="K137" s="44"/>
    </row>
    <row r="138" spans="2:11" ht="12.75">
      <c r="B138" s="19" t="s">
        <v>158</v>
      </c>
      <c r="D138" s="177">
        <v>9333.042459840135</v>
      </c>
      <c r="E138" s="177">
        <v>373.49799</v>
      </c>
      <c r="F138" s="177">
        <v>9182.93388</v>
      </c>
      <c r="G138" s="177">
        <v>-4787.18317</v>
      </c>
      <c r="H138" s="177">
        <v>-5416.752662250001</v>
      </c>
      <c r="I138" s="177">
        <v>0</v>
      </c>
      <c r="J138" s="177">
        <f>SUM(D138:I138)-1</f>
        <v>8684.538497590136</v>
      </c>
      <c r="K138" s="44"/>
    </row>
    <row r="139" spans="2:11" ht="12.75">
      <c r="B139" s="19" t="s">
        <v>157</v>
      </c>
      <c r="D139" s="187"/>
      <c r="E139" s="187"/>
      <c r="F139" s="187"/>
      <c r="G139" s="187"/>
      <c r="H139" s="187"/>
      <c r="I139" s="187"/>
      <c r="J139" s="181">
        <v>-394.33585646707</v>
      </c>
      <c r="K139" s="44"/>
    </row>
    <row r="140" spans="2:11" ht="12.75">
      <c r="B140" s="19" t="s">
        <v>172</v>
      </c>
      <c r="D140" s="188"/>
      <c r="E140" s="188"/>
      <c r="F140" s="188"/>
      <c r="G140" s="188"/>
      <c r="H140" s="188"/>
      <c r="I140" s="188"/>
      <c r="J140" s="177">
        <f>SUM(J138:J139)+1</f>
        <v>8291.202641123065</v>
      </c>
      <c r="K140" s="44"/>
    </row>
    <row r="141" spans="2:11" ht="12.75">
      <c r="B141" s="19" t="s">
        <v>206</v>
      </c>
      <c r="D141" s="178"/>
      <c r="E141" s="178"/>
      <c r="F141" s="178"/>
      <c r="G141" s="178"/>
      <c r="H141" s="178"/>
      <c r="I141" s="178"/>
      <c r="J141" s="176">
        <v>0</v>
      </c>
      <c r="K141" s="44"/>
    </row>
    <row r="142" spans="2:11" ht="12.75">
      <c r="B142" s="19" t="s">
        <v>61</v>
      </c>
      <c r="D142" s="178"/>
      <c r="E142" s="178"/>
      <c r="F142" s="178"/>
      <c r="G142" s="178"/>
      <c r="H142" s="178"/>
      <c r="I142" s="178"/>
      <c r="J142" s="182">
        <v>-799.78075</v>
      </c>
      <c r="K142" s="44"/>
    </row>
    <row r="143" spans="2:11" ht="12.75">
      <c r="B143" s="19" t="s">
        <v>192</v>
      </c>
      <c r="D143" s="178"/>
      <c r="E143" s="178"/>
      <c r="F143" s="178"/>
      <c r="G143" s="178"/>
      <c r="H143" s="178"/>
      <c r="I143" s="178"/>
      <c r="J143" s="177">
        <f>SUM(J140:J142)</f>
        <v>7491.4218911230655</v>
      </c>
      <c r="K143" s="44"/>
    </row>
    <row r="144" spans="2:11" ht="12.75">
      <c r="B144" s="19" t="s">
        <v>62</v>
      </c>
      <c r="D144" s="178"/>
      <c r="E144" s="178"/>
      <c r="F144" s="178"/>
      <c r="G144" s="178"/>
      <c r="H144" s="178"/>
      <c r="I144" s="178"/>
      <c r="J144" s="177">
        <v>-4420.03611670041</v>
      </c>
      <c r="K144" s="44"/>
    </row>
    <row r="145" spans="2:11" ht="13.5" thickBot="1">
      <c r="B145" s="19" t="s">
        <v>229</v>
      </c>
      <c r="D145" s="178"/>
      <c r="E145" s="178"/>
      <c r="F145" s="178"/>
      <c r="G145" s="178"/>
      <c r="H145" s="178"/>
      <c r="I145" s="178"/>
      <c r="J145" s="179">
        <f>SUM(J143:J144)</f>
        <v>3071.3857744226552</v>
      </c>
      <c r="K145" s="44"/>
    </row>
    <row r="146" spans="2:11" ht="13.5" thickTop="1">
      <c r="B146" s="19"/>
      <c r="D146" s="178"/>
      <c r="E146" s="178"/>
      <c r="F146" s="178"/>
      <c r="G146" s="178"/>
      <c r="H146" s="178"/>
      <c r="I146" s="178"/>
      <c r="J146" s="177"/>
      <c r="K146" s="44"/>
    </row>
    <row r="147" spans="2:11" ht="12.75">
      <c r="B147" s="19"/>
      <c r="D147" s="178"/>
      <c r="E147" s="178"/>
      <c r="F147" s="178"/>
      <c r="G147" s="178"/>
      <c r="H147" s="178"/>
      <c r="I147" s="178"/>
      <c r="J147" s="177"/>
      <c r="K147" s="44"/>
    </row>
    <row r="148" spans="2:11" ht="12.75">
      <c r="B148" s="19"/>
      <c r="D148" s="152" t="s">
        <v>54</v>
      </c>
      <c r="E148" s="153" t="s">
        <v>168</v>
      </c>
      <c r="F148" s="154" t="s">
        <v>55</v>
      </c>
      <c r="G148" s="153" t="s">
        <v>56</v>
      </c>
      <c r="H148" s="153"/>
      <c r="I148" s="155"/>
      <c r="J148" s="156"/>
      <c r="K148" s="44"/>
    </row>
    <row r="149" spans="2:11" ht="12.75">
      <c r="B149" s="19"/>
      <c r="D149" s="152" t="s">
        <v>58</v>
      </c>
      <c r="E149" s="153" t="s">
        <v>171</v>
      </c>
      <c r="F149" s="153" t="s">
        <v>57</v>
      </c>
      <c r="G149" s="153" t="s">
        <v>59</v>
      </c>
      <c r="H149" s="153" t="s">
        <v>169</v>
      </c>
      <c r="I149" s="157" t="s">
        <v>164</v>
      </c>
      <c r="J149" s="158" t="s">
        <v>24</v>
      </c>
      <c r="K149" s="44"/>
    </row>
    <row r="150" spans="2:11" ht="12.75">
      <c r="B150" s="49" t="s">
        <v>151</v>
      </c>
      <c r="C150" s="47"/>
      <c r="D150" s="159" t="s">
        <v>1</v>
      </c>
      <c r="E150" s="159" t="s">
        <v>1</v>
      </c>
      <c r="F150" s="159" t="s">
        <v>1</v>
      </c>
      <c r="G150" s="159" t="s">
        <v>1</v>
      </c>
      <c r="H150" s="159" t="s">
        <v>1</v>
      </c>
      <c r="I150" s="159" t="s">
        <v>1</v>
      </c>
      <c r="J150" s="159" t="s">
        <v>1</v>
      </c>
      <c r="K150" s="44"/>
    </row>
    <row r="151" spans="2:11" ht="12.75">
      <c r="B151" s="49" t="s">
        <v>275</v>
      </c>
      <c r="C151" s="47"/>
      <c r="D151" s="159"/>
      <c r="E151" s="159"/>
      <c r="F151" s="159"/>
      <c r="G151" s="159"/>
      <c r="H151" s="159"/>
      <c r="I151" s="159"/>
      <c r="J151" s="159"/>
      <c r="K151" s="44"/>
    </row>
    <row r="152" spans="2:11" ht="12.75">
      <c r="B152" s="49"/>
      <c r="C152" s="47"/>
      <c r="D152" s="159"/>
      <c r="E152" s="159"/>
      <c r="F152" s="159"/>
      <c r="G152" s="159"/>
      <c r="H152" s="159"/>
      <c r="I152" s="159"/>
      <c r="J152" s="159"/>
      <c r="K152" s="44"/>
    </row>
    <row r="153" spans="2:11" ht="12.75">
      <c r="B153" s="49" t="s">
        <v>3</v>
      </c>
      <c r="C153" s="47"/>
      <c r="D153" s="159"/>
      <c r="E153" s="159"/>
      <c r="F153" s="159"/>
      <c r="G153" s="159"/>
      <c r="H153" s="159"/>
      <c r="I153" s="159"/>
      <c r="J153" s="159"/>
      <c r="K153" s="44"/>
    </row>
    <row r="154" spans="2:11" ht="12.75">
      <c r="B154" s="19" t="s">
        <v>165</v>
      </c>
      <c r="C154" s="19"/>
      <c r="D154" s="177">
        <v>16290.869079999991</v>
      </c>
      <c r="E154" s="177">
        <v>374.5775</v>
      </c>
      <c r="F154" s="177">
        <v>22535.24706</v>
      </c>
      <c r="G154" s="177">
        <v>630.9486569999999</v>
      </c>
      <c r="H154" s="177">
        <v>0</v>
      </c>
      <c r="I154" s="177">
        <v>-2183.497450000001</v>
      </c>
      <c r="J154" s="177">
        <f>SUM(D154:I154)+1</f>
        <v>37649.144846999996</v>
      </c>
      <c r="K154" s="44"/>
    </row>
    <row r="155" spans="2:11" ht="12.75">
      <c r="B155" s="19" t="s">
        <v>154</v>
      </c>
      <c r="C155" s="19"/>
      <c r="D155" s="177">
        <v>0</v>
      </c>
      <c r="E155" s="177">
        <v>11.6775</v>
      </c>
      <c r="F155" s="177">
        <v>0</v>
      </c>
      <c r="G155" s="177">
        <v>0</v>
      </c>
      <c r="H155" s="177">
        <v>0</v>
      </c>
      <c r="I155" s="177">
        <v>-11.6775</v>
      </c>
      <c r="J155" s="139">
        <f>SUM(D155:I155)</f>
        <v>0</v>
      </c>
      <c r="K155" s="44"/>
    </row>
    <row r="156" spans="2:11" ht="13.5" thickBot="1">
      <c r="B156" s="19"/>
      <c r="C156" s="19"/>
      <c r="D156" s="179">
        <f>SUM(D154:D155)</f>
        <v>16290.869079999991</v>
      </c>
      <c r="E156" s="179">
        <f>SUM(E154:E155)+1</f>
        <v>387.255</v>
      </c>
      <c r="F156" s="179">
        <f>SUM(F154:F155)</f>
        <v>22535.24706</v>
      </c>
      <c r="G156" s="179">
        <f>SUM(G154:G155)</f>
        <v>630.9486569999999</v>
      </c>
      <c r="H156" s="180">
        <v>0</v>
      </c>
      <c r="I156" s="179">
        <f>SUM(I154:I155)</f>
        <v>-2195.174950000001</v>
      </c>
      <c r="J156" s="179">
        <f>SUM(J154:J155)</f>
        <v>37649.144846999996</v>
      </c>
      <c r="K156" s="44"/>
    </row>
    <row r="157" spans="2:11" ht="13.5" thickTop="1">
      <c r="B157" s="19"/>
      <c r="D157" s="175"/>
      <c r="E157" s="175"/>
      <c r="F157" s="175"/>
      <c r="G157" s="175"/>
      <c r="H157" s="175"/>
      <c r="I157" s="175"/>
      <c r="J157" s="175"/>
      <c r="K157" s="44"/>
    </row>
    <row r="158" spans="2:11" ht="12.75">
      <c r="B158" s="19"/>
      <c r="D158" s="175"/>
      <c r="E158" s="175"/>
      <c r="F158" s="175"/>
      <c r="G158" s="175"/>
      <c r="H158" s="175"/>
      <c r="I158" s="175"/>
      <c r="J158" s="175"/>
      <c r="K158" s="44"/>
    </row>
    <row r="159" spans="2:11" ht="12.75">
      <c r="B159" s="49" t="s">
        <v>60</v>
      </c>
      <c r="D159" s="175"/>
      <c r="E159" s="175"/>
      <c r="F159" s="175"/>
      <c r="G159" s="175"/>
      <c r="H159" s="175"/>
      <c r="I159" s="175"/>
      <c r="J159" s="175"/>
      <c r="K159" s="44"/>
    </row>
    <row r="160" spans="2:11" ht="12.75">
      <c r="B160" s="19" t="s">
        <v>158</v>
      </c>
      <c r="D160" s="177">
        <v>2741.036569840136</v>
      </c>
      <c r="E160" s="177">
        <v>79.77894</v>
      </c>
      <c r="F160" s="177">
        <v>2784.030370000001</v>
      </c>
      <c r="G160" s="177">
        <v>-2914.8260599999994</v>
      </c>
      <c r="H160" s="177">
        <v>-289.15622225000055</v>
      </c>
      <c r="I160" s="177">
        <v>0</v>
      </c>
      <c r="J160" s="177">
        <f>SUM(D160:I160)</f>
        <v>2400.863597590137</v>
      </c>
      <c r="K160" s="44"/>
    </row>
    <row r="161" spans="2:11" ht="12.75">
      <c r="B161" s="19" t="s">
        <v>157</v>
      </c>
      <c r="D161" s="187"/>
      <c r="E161" s="187"/>
      <c r="F161" s="187"/>
      <c r="G161" s="187"/>
      <c r="H161" s="187"/>
      <c r="I161" s="187"/>
      <c r="J161" s="181">
        <v>-442.29556646707005</v>
      </c>
      <c r="K161" s="44"/>
    </row>
    <row r="162" spans="2:11" ht="12.75">
      <c r="B162" s="19" t="s">
        <v>172</v>
      </c>
      <c r="D162" s="188"/>
      <c r="E162" s="188"/>
      <c r="F162" s="188"/>
      <c r="G162" s="188"/>
      <c r="H162" s="188"/>
      <c r="I162" s="188"/>
      <c r="J162" s="177">
        <f>SUM(J160:J161)</f>
        <v>1958.568031123067</v>
      </c>
      <c r="K162" s="44"/>
    </row>
    <row r="163" spans="2:11" ht="12.75">
      <c r="B163" s="19" t="s">
        <v>206</v>
      </c>
      <c r="D163" s="178"/>
      <c r="E163" s="178"/>
      <c r="F163" s="178"/>
      <c r="G163" s="178"/>
      <c r="H163" s="178"/>
      <c r="I163" s="178"/>
      <c r="J163" s="176">
        <v>0</v>
      </c>
      <c r="K163" s="44"/>
    </row>
    <row r="164" spans="2:11" ht="12.75">
      <c r="B164" s="19" t="s">
        <v>61</v>
      </c>
      <c r="D164" s="178"/>
      <c r="E164" s="178"/>
      <c r="F164" s="178"/>
      <c r="G164" s="178"/>
      <c r="H164" s="178"/>
      <c r="I164" s="178"/>
      <c r="J164" s="182">
        <v>-289.17740000000003</v>
      </c>
      <c r="K164" s="44"/>
    </row>
    <row r="165" spans="2:11" ht="12.75">
      <c r="B165" s="19" t="s">
        <v>192</v>
      </c>
      <c r="D165" s="178"/>
      <c r="E165" s="178"/>
      <c r="F165" s="178"/>
      <c r="G165" s="178"/>
      <c r="H165" s="178"/>
      <c r="I165" s="178"/>
      <c r="J165" s="177">
        <f>SUM(J162:J164)+1</f>
        <v>1670.390631123067</v>
      </c>
      <c r="K165" s="44"/>
    </row>
    <row r="166" spans="2:11" ht="12.75">
      <c r="B166" s="19" t="s">
        <v>62</v>
      </c>
      <c r="D166" s="178"/>
      <c r="E166" s="178"/>
      <c r="F166" s="178"/>
      <c r="G166" s="178"/>
      <c r="H166" s="178"/>
      <c r="I166" s="178"/>
      <c r="J166" s="177">
        <v>-1544.9364567004097</v>
      </c>
      <c r="K166" s="44"/>
    </row>
    <row r="167" spans="2:11" ht="13.5" thickBot="1">
      <c r="B167" s="19" t="s">
        <v>229</v>
      </c>
      <c r="D167" s="178"/>
      <c r="E167" s="178"/>
      <c r="F167" s="178"/>
      <c r="G167" s="178"/>
      <c r="H167" s="178"/>
      <c r="I167" s="178"/>
      <c r="J167" s="179">
        <f>SUM(J165:J166)</f>
        <v>125.45417442265716</v>
      </c>
      <c r="K167" s="44"/>
    </row>
    <row r="168" spans="2:11" ht="13.5" thickTop="1">
      <c r="B168" s="19"/>
      <c r="D168" s="178"/>
      <c r="E168" s="178"/>
      <c r="F168" s="178"/>
      <c r="G168" s="178"/>
      <c r="H168" s="178"/>
      <c r="I168" s="178"/>
      <c r="J168" s="177"/>
      <c r="K168" s="44"/>
    </row>
    <row r="169" spans="2:11" ht="12.75">
      <c r="B169" s="19"/>
      <c r="D169" s="178"/>
      <c r="E169" s="178"/>
      <c r="F169" s="178"/>
      <c r="G169" s="178"/>
      <c r="H169" s="178"/>
      <c r="I169" s="178"/>
      <c r="J169" s="177"/>
      <c r="K169" s="44"/>
    </row>
    <row r="170" spans="2:11" ht="12.75">
      <c r="B170" s="19"/>
      <c r="D170" s="178"/>
      <c r="E170" s="178"/>
      <c r="F170" s="178"/>
      <c r="G170" s="178"/>
      <c r="H170" s="178"/>
      <c r="I170" s="178"/>
      <c r="J170" s="177"/>
      <c r="K170" s="44"/>
    </row>
    <row r="171" spans="1:10" ht="12.75">
      <c r="A171" s="21" t="s">
        <v>89</v>
      </c>
      <c r="B171" s="18" t="s">
        <v>63</v>
      </c>
      <c r="D171" s="47"/>
      <c r="E171" s="47"/>
      <c r="F171" s="47"/>
      <c r="G171" s="47"/>
      <c r="H171" s="47"/>
      <c r="I171" s="47"/>
      <c r="J171" s="47"/>
    </row>
    <row r="172" spans="2:10" ht="12.75">
      <c r="B172" s="19"/>
      <c r="D172" s="47"/>
      <c r="E172" s="47"/>
      <c r="F172" s="47"/>
      <c r="G172" s="47"/>
      <c r="H172" s="47"/>
      <c r="I172" s="47"/>
      <c r="J172" s="47"/>
    </row>
    <row r="173" spans="2:10" ht="12.75">
      <c r="B173" s="19"/>
      <c r="D173" s="47"/>
      <c r="E173" s="47"/>
      <c r="F173" s="47"/>
      <c r="G173" s="47"/>
      <c r="H173" s="47"/>
      <c r="I173" s="47"/>
      <c r="J173" s="47"/>
    </row>
    <row r="174" spans="2:10" ht="12.75">
      <c r="B174" s="19"/>
      <c r="D174" s="47"/>
      <c r="E174" s="47"/>
      <c r="F174" s="47"/>
      <c r="G174" s="47"/>
      <c r="H174" s="47"/>
      <c r="I174" s="47"/>
      <c r="J174" s="47"/>
    </row>
    <row r="175" spans="2:10" ht="12.75">
      <c r="B175" s="19"/>
      <c r="D175" s="47"/>
      <c r="E175" s="47"/>
      <c r="F175" s="47"/>
      <c r="G175" s="47"/>
      <c r="H175" s="47"/>
      <c r="I175" s="47"/>
      <c r="J175" s="47"/>
    </row>
    <row r="176" spans="2:10" ht="12.75">
      <c r="B176" s="19"/>
      <c r="D176" s="47"/>
      <c r="E176" s="47"/>
      <c r="F176" s="47"/>
      <c r="G176" s="47"/>
      <c r="H176" s="47"/>
      <c r="I176" s="47"/>
      <c r="J176" s="47"/>
    </row>
    <row r="177" spans="1:10" ht="12.75">
      <c r="A177" s="21" t="s">
        <v>90</v>
      </c>
      <c r="B177" s="18" t="s">
        <v>128</v>
      </c>
      <c r="D177" s="47"/>
      <c r="E177" s="47"/>
      <c r="F177" s="47"/>
      <c r="G177" s="47"/>
      <c r="H177" s="47"/>
      <c r="I177" s="47"/>
      <c r="J177" s="47"/>
    </row>
    <row r="178" spans="2:10" ht="12.75">
      <c r="B178" s="19"/>
      <c r="D178" s="47"/>
      <c r="E178" s="47"/>
      <c r="F178" s="47"/>
      <c r="G178" s="47"/>
      <c r="H178" s="47"/>
      <c r="I178" s="47"/>
      <c r="J178" s="47"/>
    </row>
    <row r="179" spans="2:10" ht="12.75">
      <c r="B179" s="19"/>
      <c r="D179" s="47"/>
      <c r="E179" s="47"/>
      <c r="F179" s="47"/>
      <c r="G179" s="47"/>
      <c r="H179" s="47"/>
      <c r="I179" s="47"/>
      <c r="J179" s="47"/>
    </row>
    <row r="180" spans="2:10" ht="12.75">
      <c r="B180" s="19"/>
      <c r="D180" s="47"/>
      <c r="E180" s="47"/>
      <c r="F180" s="47"/>
      <c r="G180" s="47"/>
      <c r="H180" s="47"/>
      <c r="I180" s="47"/>
      <c r="J180" s="47"/>
    </row>
    <row r="181" spans="4:10" ht="12.75">
      <c r="D181" s="47"/>
      <c r="E181" s="47"/>
      <c r="F181" s="47"/>
      <c r="G181" s="47"/>
      <c r="H181" s="47"/>
      <c r="I181" s="47"/>
      <c r="J181" s="47"/>
    </row>
    <row r="182" spans="4:10" ht="12.75">
      <c r="D182" s="47"/>
      <c r="E182" s="47"/>
      <c r="F182" s="47"/>
      <c r="G182" s="47"/>
      <c r="H182" s="47"/>
      <c r="I182" s="47"/>
      <c r="J182" s="47"/>
    </row>
    <row r="183" spans="1:10" ht="12.75">
      <c r="A183" s="21" t="s">
        <v>108</v>
      </c>
      <c r="B183" s="18" t="s">
        <v>51</v>
      </c>
      <c r="D183" s="47"/>
      <c r="E183" s="47"/>
      <c r="F183" s="47"/>
      <c r="G183" s="47"/>
      <c r="H183" s="47"/>
      <c r="I183" s="47"/>
      <c r="J183" s="47"/>
    </row>
    <row r="184" spans="2:10" ht="12.75">
      <c r="B184" s="19"/>
      <c r="D184" s="47"/>
      <c r="E184" s="47"/>
      <c r="F184" s="47"/>
      <c r="G184" s="47"/>
      <c r="H184" s="47"/>
      <c r="I184" s="47"/>
      <c r="J184" s="47"/>
    </row>
    <row r="185" spans="2:10" ht="12.75">
      <c r="B185" s="19"/>
      <c r="D185" s="47"/>
      <c r="E185" s="47"/>
      <c r="F185" s="47"/>
      <c r="G185" s="47"/>
      <c r="H185" s="47"/>
      <c r="I185" s="47"/>
      <c r="J185" s="47"/>
    </row>
    <row r="186" spans="4:10" ht="12.75">
      <c r="D186" s="47"/>
      <c r="E186" s="47"/>
      <c r="F186" s="47"/>
      <c r="G186" s="47"/>
      <c r="H186" s="47"/>
      <c r="I186" s="47"/>
      <c r="J186" s="47"/>
    </row>
    <row r="187" spans="4:10" ht="12.75">
      <c r="D187" s="47"/>
      <c r="E187" s="47"/>
      <c r="F187" s="47"/>
      <c r="G187" s="47"/>
      <c r="H187" s="47"/>
      <c r="I187" s="47"/>
      <c r="J187" s="47"/>
    </row>
    <row r="188" spans="4:10" ht="12.75">
      <c r="D188" s="47"/>
      <c r="E188" s="47"/>
      <c r="F188" s="47"/>
      <c r="G188" s="47"/>
      <c r="H188" s="47"/>
      <c r="I188" s="47"/>
      <c r="J188" s="47"/>
    </row>
    <row r="189" spans="1:10" ht="12.75">
      <c r="A189" s="21" t="s">
        <v>109</v>
      </c>
      <c r="B189" s="18" t="s">
        <v>153</v>
      </c>
      <c r="D189" s="47"/>
      <c r="E189" s="47"/>
      <c r="F189" s="47"/>
      <c r="G189" s="47"/>
      <c r="H189" s="47"/>
      <c r="I189" s="47"/>
      <c r="J189" s="47"/>
    </row>
    <row r="190" spans="2:10" ht="12.75">
      <c r="B190" s="19"/>
      <c r="D190" s="47"/>
      <c r="E190" s="47"/>
      <c r="F190" s="47"/>
      <c r="G190" s="47"/>
      <c r="H190" s="47"/>
      <c r="I190" s="47"/>
      <c r="J190" s="47"/>
    </row>
    <row r="191" spans="2:10" ht="12.75">
      <c r="B191" s="19"/>
      <c r="D191" s="47"/>
      <c r="E191" s="47"/>
      <c r="F191" s="47"/>
      <c r="G191" s="47"/>
      <c r="H191" s="47"/>
      <c r="I191" s="47"/>
      <c r="J191" s="47"/>
    </row>
    <row r="192" spans="2:10" ht="14.25" customHeight="1">
      <c r="B192" s="19"/>
      <c r="D192" s="47"/>
      <c r="E192" s="47"/>
      <c r="F192" s="47"/>
      <c r="G192" s="47"/>
      <c r="H192" s="47"/>
      <c r="I192" s="47"/>
      <c r="J192" s="47"/>
    </row>
    <row r="193" spans="2:10" ht="12.75">
      <c r="B193" s="19"/>
      <c r="D193" s="47"/>
      <c r="E193" s="47"/>
      <c r="F193" s="47"/>
      <c r="G193" s="47"/>
      <c r="H193" s="47"/>
      <c r="I193" s="47"/>
      <c r="J193" s="47"/>
    </row>
    <row r="194" spans="1:10" ht="12.75">
      <c r="A194" s="21" t="s">
        <v>110</v>
      </c>
      <c r="B194" s="18" t="s">
        <v>111</v>
      </c>
      <c r="D194" s="47"/>
      <c r="E194" s="47"/>
      <c r="F194" s="47"/>
      <c r="G194" s="47"/>
      <c r="H194" s="47"/>
      <c r="I194" s="47"/>
      <c r="J194" s="47"/>
    </row>
    <row r="195" spans="2:10" ht="12.75">
      <c r="B195" s="19"/>
      <c r="D195" s="47"/>
      <c r="E195" s="47"/>
      <c r="F195" s="47"/>
      <c r="G195" s="47"/>
      <c r="H195" s="47"/>
      <c r="I195" s="47"/>
      <c r="J195" s="89"/>
    </row>
    <row r="196" spans="2:10" ht="12.75">
      <c r="B196" s="19"/>
      <c r="D196" s="47"/>
      <c r="E196" s="47"/>
      <c r="F196" s="47"/>
      <c r="G196" s="47"/>
      <c r="H196" s="47"/>
      <c r="I196" s="140" t="s">
        <v>275</v>
      </c>
      <c r="J196" s="90"/>
    </row>
    <row r="197" spans="2:10" ht="12.75">
      <c r="B197" s="19"/>
      <c r="D197" s="47"/>
      <c r="E197" s="47"/>
      <c r="F197" s="47"/>
      <c r="G197" s="47"/>
      <c r="H197" s="47"/>
      <c r="I197" s="140" t="s">
        <v>1</v>
      </c>
      <c r="J197" s="90"/>
    </row>
    <row r="198" spans="2:10" ht="12.75">
      <c r="B198" s="19" t="s">
        <v>112</v>
      </c>
      <c r="D198" s="47"/>
      <c r="E198" s="47"/>
      <c r="F198" s="47"/>
      <c r="G198" s="47"/>
      <c r="H198" s="47"/>
      <c r="I198" s="47"/>
      <c r="J198" s="89"/>
    </row>
    <row r="199" spans="2:10" ht="13.5" thickBot="1">
      <c r="B199" s="72" t="s">
        <v>113</v>
      </c>
      <c r="C199" t="s">
        <v>143</v>
      </c>
      <c r="D199" s="47"/>
      <c r="E199" s="47"/>
      <c r="F199" s="47"/>
      <c r="G199" s="47"/>
      <c r="H199" s="47"/>
      <c r="I199" s="151">
        <v>16603</v>
      </c>
      <c r="J199" s="91"/>
    </row>
    <row r="200" spans="2:10" ht="12.75">
      <c r="B200" s="72"/>
      <c r="D200" s="47"/>
      <c r="E200" s="47"/>
      <c r="F200" s="47"/>
      <c r="G200" s="47"/>
      <c r="H200" s="47"/>
      <c r="I200" s="91"/>
      <c r="J200" s="91"/>
    </row>
    <row r="201" spans="2:10" ht="12.75">
      <c r="B201" s="72"/>
      <c r="D201" s="47"/>
      <c r="E201" s="47"/>
      <c r="F201" s="47"/>
      <c r="G201" s="47"/>
      <c r="H201" s="47"/>
      <c r="I201" s="91"/>
      <c r="J201" s="91"/>
    </row>
    <row r="202" spans="1:10" ht="12.75">
      <c r="A202" s="21" t="s">
        <v>114</v>
      </c>
      <c r="B202" s="18" t="s">
        <v>115</v>
      </c>
      <c r="D202" s="47"/>
      <c r="E202" s="47"/>
      <c r="F202" s="47"/>
      <c r="G202" s="47"/>
      <c r="H202" s="47"/>
      <c r="I202" s="47"/>
      <c r="J202" s="47"/>
    </row>
    <row r="203" spans="1:10" ht="12.75">
      <c r="A203" s="21"/>
      <c r="B203" s="18"/>
      <c r="D203" s="47"/>
      <c r="E203" s="47"/>
      <c r="F203" s="47"/>
      <c r="G203" s="47"/>
      <c r="H203" s="47"/>
      <c r="I203" s="47"/>
      <c r="J203" s="47"/>
    </row>
    <row r="204" spans="1:10" ht="12.75">
      <c r="A204" s="21"/>
      <c r="B204" s="18"/>
      <c r="D204" s="47"/>
      <c r="E204" s="47"/>
      <c r="F204" s="47"/>
      <c r="G204" s="47"/>
      <c r="H204" s="47"/>
      <c r="I204" s="47"/>
      <c r="J204" s="47"/>
    </row>
    <row r="205" spans="1:10" ht="12.75">
      <c r="A205" s="21"/>
      <c r="B205" s="18"/>
      <c r="D205" s="47"/>
      <c r="E205" s="47"/>
      <c r="F205" s="47"/>
      <c r="G205" s="47"/>
      <c r="H205" s="47"/>
      <c r="I205" s="47"/>
      <c r="J205" s="47"/>
    </row>
    <row r="206" spans="1:10" ht="12.75">
      <c r="A206" s="21"/>
      <c r="B206" s="19"/>
      <c r="C206" s="19"/>
      <c r="D206" s="47"/>
      <c r="E206" s="47"/>
      <c r="F206" s="47"/>
      <c r="G206" s="47"/>
      <c r="H206" s="47"/>
      <c r="I206" s="47"/>
      <c r="J206" s="47"/>
    </row>
    <row r="207" spans="1:11" ht="12.75">
      <c r="A207" s="18" t="s">
        <v>161</v>
      </c>
      <c r="B207" s="19"/>
      <c r="C207" s="19"/>
      <c r="E207" s="48"/>
      <c r="F207" s="48"/>
      <c r="G207" s="48"/>
      <c r="H207" s="48"/>
      <c r="I207" s="48"/>
      <c r="J207" s="48"/>
      <c r="K207" s="48"/>
    </row>
    <row r="208" spans="1:10" ht="12.75">
      <c r="A208" s="18" t="s">
        <v>162</v>
      </c>
      <c r="B208" s="19"/>
      <c r="D208" s="47"/>
      <c r="E208" s="47"/>
      <c r="F208" s="47"/>
      <c r="G208" s="47"/>
      <c r="H208" s="47"/>
      <c r="I208" s="47"/>
      <c r="J208" s="47"/>
    </row>
    <row r="209" spans="2:10" ht="12.75">
      <c r="B209" s="19"/>
      <c r="D209" s="47"/>
      <c r="E209" s="47"/>
      <c r="F209" s="47"/>
      <c r="G209" s="47"/>
      <c r="H209" s="47"/>
      <c r="I209" s="47"/>
      <c r="J209" s="47"/>
    </row>
    <row r="210" spans="2:10" ht="9" customHeight="1">
      <c r="B210" s="19"/>
      <c r="D210" s="47"/>
      <c r="E210" s="47"/>
      <c r="F210" s="47"/>
      <c r="G210" s="47"/>
      <c r="H210" s="47"/>
      <c r="I210" s="47"/>
      <c r="J210" s="47"/>
    </row>
    <row r="211" spans="1:9" ht="15.75">
      <c r="A211" s="21" t="s">
        <v>91</v>
      </c>
      <c r="B211" s="18" t="s">
        <v>26</v>
      </c>
      <c r="D211" s="9"/>
      <c r="E211" s="9"/>
      <c r="F211" s="9"/>
      <c r="G211" s="9"/>
      <c r="H211" s="9"/>
      <c r="I211" s="9"/>
    </row>
    <row r="212" spans="2:9" ht="12.75" customHeight="1">
      <c r="B212" s="5"/>
      <c r="C212" s="9"/>
      <c r="D212" s="9"/>
      <c r="E212" s="9"/>
      <c r="F212" s="9"/>
      <c r="G212" s="9"/>
      <c r="H212" s="9"/>
      <c r="I212" s="9"/>
    </row>
    <row r="213" spans="2:9" ht="12.75" customHeight="1">
      <c r="B213" s="5"/>
      <c r="C213" s="9"/>
      <c r="D213" s="9"/>
      <c r="E213" s="9"/>
      <c r="F213" s="9"/>
      <c r="G213" s="9"/>
      <c r="H213" s="9"/>
      <c r="I213" s="9"/>
    </row>
    <row r="214" spans="2:9" ht="12.75" customHeight="1">
      <c r="B214" s="5"/>
      <c r="C214" s="9"/>
      <c r="D214" s="9"/>
      <c r="E214" s="9"/>
      <c r="F214" s="9"/>
      <c r="G214" s="9"/>
      <c r="H214" s="9"/>
      <c r="I214" s="9"/>
    </row>
    <row r="215" spans="2:9" ht="12.75" customHeight="1">
      <c r="B215" s="5"/>
      <c r="C215" s="9"/>
      <c r="D215" s="9"/>
      <c r="E215" s="9"/>
      <c r="F215" s="9"/>
      <c r="G215" s="9"/>
      <c r="H215" s="9"/>
      <c r="I215" s="9"/>
    </row>
    <row r="216" spans="2:9" ht="12.75" customHeight="1">
      <c r="B216" s="5"/>
      <c r="C216" s="9"/>
      <c r="D216" s="9"/>
      <c r="E216" s="9"/>
      <c r="F216" s="9"/>
      <c r="G216" s="9"/>
      <c r="H216" s="9"/>
      <c r="I216" s="9"/>
    </row>
    <row r="217" spans="2:9" ht="12.75" customHeight="1">
      <c r="B217" s="5"/>
      <c r="C217" s="9"/>
      <c r="D217" s="9"/>
      <c r="E217" s="9"/>
      <c r="F217" s="9"/>
      <c r="G217" s="9"/>
      <c r="H217" s="9"/>
      <c r="I217" s="9"/>
    </row>
    <row r="218" spans="2:9" ht="12" customHeight="1">
      <c r="B218" s="5"/>
      <c r="C218" s="9"/>
      <c r="D218" s="9"/>
      <c r="E218" s="9"/>
      <c r="F218" s="9"/>
      <c r="G218" s="9"/>
      <c r="H218" s="9"/>
      <c r="I218" s="9"/>
    </row>
    <row r="219" spans="2:9" ht="12.75" customHeight="1">
      <c r="B219" s="5"/>
      <c r="C219" s="9"/>
      <c r="D219" s="9"/>
      <c r="E219" s="9"/>
      <c r="F219" s="9"/>
      <c r="G219" s="9"/>
      <c r="H219" s="9"/>
      <c r="I219" s="9"/>
    </row>
    <row r="220" spans="2:9" ht="12.75" customHeight="1">
      <c r="B220" s="5"/>
      <c r="C220" s="9"/>
      <c r="D220" s="9"/>
      <c r="E220" s="9"/>
      <c r="F220" s="9"/>
      <c r="G220" s="9"/>
      <c r="H220" s="9"/>
      <c r="I220" s="9"/>
    </row>
    <row r="221" spans="2:9" ht="12.75" customHeight="1">
      <c r="B221" s="5"/>
      <c r="C221" s="9"/>
      <c r="D221" s="9"/>
      <c r="E221" s="9"/>
      <c r="F221" s="9"/>
      <c r="G221" s="9"/>
      <c r="H221" s="9"/>
      <c r="I221" s="9"/>
    </row>
    <row r="222" spans="1:9" ht="12.75">
      <c r="A222" s="21" t="s">
        <v>92</v>
      </c>
      <c r="B222" s="18" t="s">
        <v>93</v>
      </c>
      <c r="C222" s="18"/>
      <c r="D222" s="18"/>
      <c r="E222" s="18"/>
      <c r="F222" s="18"/>
      <c r="G222" s="18"/>
      <c r="H222" s="18"/>
      <c r="I222" s="19"/>
    </row>
    <row r="223" spans="1:9" ht="12.75">
      <c r="A223" s="21"/>
      <c r="B223" s="18" t="s">
        <v>94</v>
      </c>
      <c r="C223" s="18"/>
      <c r="D223" s="18"/>
      <c r="E223" s="18"/>
      <c r="F223" s="18"/>
      <c r="G223" s="18"/>
      <c r="H223" s="18"/>
      <c r="I223" s="19"/>
    </row>
    <row r="224" spans="3:9" ht="13.5" customHeight="1">
      <c r="C224" s="18"/>
      <c r="D224" s="18"/>
      <c r="E224" s="18"/>
      <c r="F224" s="18"/>
      <c r="G224" s="18"/>
      <c r="H224" s="18"/>
      <c r="I224" s="19"/>
    </row>
    <row r="225" spans="2:9" ht="12.75" customHeight="1">
      <c r="B225" s="19"/>
      <c r="C225" s="18"/>
      <c r="D225" s="18"/>
      <c r="E225" s="18"/>
      <c r="F225" s="18"/>
      <c r="G225" s="18"/>
      <c r="H225" s="18"/>
      <c r="I225" s="19"/>
    </row>
    <row r="226" spans="2:9" ht="12.75" customHeight="1">
      <c r="B226" s="19"/>
      <c r="C226" s="18"/>
      <c r="D226" s="18"/>
      <c r="E226" s="18"/>
      <c r="F226" s="18"/>
      <c r="G226" s="18"/>
      <c r="H226" s="18"/>
      <c r="I226" s="19"/>
    </row>
    <row r="227" spans="2:9" ht="12.75" customHeight="1">
      <c r="B227" s="19"/>
      <c r="C227" s="18"/>
      <c r="D227" s="18"/>
      <c r="E227" s="18"/>
      <c r="F227" s="18"/>
      <c r="G227" s="18"/>
      <c r="H227" s="18"/>
      <c r="I227" s="19"/>
    </row>
    <row r="228" spans="2:9" ht="12.75" customHeight="1">
      <c r="B228" s="19"/>
      <c r="C228" s="18"/>
      <c r="D228" s="18"/>
      <c r="E228" s="18"/>
      <c r="F228" s="18"/>
      <c r="G228" s="18"/>
      <c r="H228" s="18"/>
      <c r="I228" s="19"/>
    </row>
    <row r="229" spans="2:9" ht="12.75" customHeight="1">
      <c r="B229" s="19"/>
      <c r="C229" s="18"/>
      <c r="D229" s="18"/>
      <c r="E229" s="18"/>
      <c r="F229" s="18"/>
      <c r="G229" s="18"/>
      <c r="H229" s="18"/>
      <c r="I229" s="19"/>
    </row>
    <row r="230" spans="2:9" ht="12.75" customHeight="1">
      <c r="B230" s="19"/>
      <c r="C230" s="18"/>
      <c r="D230" s="18"/>
      <c r="E230" s="18"/>
      <c r="F230" s="18"/>
      <c r="G230" s="18"/>
      <c r="H230" s="18"/>
      <c r="I230" s="19"/>
    </row>
    <row r="231" spans="1:3" ht="12.75">
      <c r="A231" s="21" t="s">
        <v>95</v>
      </c>
      <c r="B231" s="18" t="s">
        <v>152</v>
      </c>
      <c r="C231" s="19"/>
    </row>
    <row r="232" spans="2:3" ht="12.75">
      <c r="B232" s="19"/>
      <c r="C232" s="18"/>
    </row>
    <row r="233" spans="2:3" ht="13.5" customHeight="1">
      <c r="B233" s="19"/>
      <c r="C233" s="18"/>
    </row>
    <row r="234" spans="2:3" ht="13.5" customHeight="1">
      <c r="B234" s="19"/>
      <c r="C234" s="18"/>
    </row>
    <row r="235" spans="2:3" ht="13.5" customHeight="1">
      <c r="B235" s="19"/>
      <c r="C235" s="18"/>
    </row>
    <row r="236" spans="2:3" ht="13.5" customHeight="1">
      <c r="B236" s="19"/>
      <c r="C236" s="18"/>
    </row>
    <row r="237" spans="1:2" ht="12.75">
      <c r="A237" s="21" t="s">
        <v>96</v>
      </c>
      <c r="B237" s="18" t="s">
        <v>97</v>
      </c>
    </row>
    <row r="238" spans="2:3" ht="12.75">
      <c r="B238" s="19"/>
      <c r="C238" s="18"/>
    </row>
    <row r="239" spans="2:3" ht="12.75">
      <c r="B239" s="19"/>
      <c r="C239" s="19"/>
    </row>
    <row r="240" spans="2:3" ht="12.75">
      <c r="B240" s="19"/>
      <c r="C240" s="19"/>
    </row>
    <row r="242" spans="1:8" ht="12.75">
      <c r="A242" s="21" t="s">
        <v>98</v>
      </c>
      <c r="B242" s="18" t="s">
        <v>9</v>
      </c>
      <c r="C242" s="19"/>
      <c r="H242" s="45"/>
    </row>
    <row r="243" spans="7:8" ht="12.75">
      <c r="G243" s="75" t="s">
        <v>163</v>
      </c>
      <c r="H243" s="75" t="s">
        <v>277</v>
      </c>
    </row>
    <row r="244" spans="2:8" ht="12.75">
      <c r="B244" s="18"/>
      <c r="C244" s="19"/>
      <c r="D244" s="19"/>
      <c r="E244" s="19"/>
      <c r="G244" s="75" t="s">
        <v>130</v>
      </c>
      <c r="H244" s="75" t="s">
        <v>130</v>
      </c>
    </row>
    <row r="245" spans="2:8" ht="12.75">
      <c r="B245" s="18"/>
      <c r="C245" s="19"/>
      <c r="D245" s="19"/>
      <c r="E245" s="19"/>
      <c r="G245" s="135" t="s">
        <v>275</v>
      </c>
      <c r="H245" s="135" t="s">
        <v>275</v>
      </c>
    </row>
    <row r="246" spans="2:8" ht="12.75">
      <c r="B246" s="18"/>
      <c r="C246" s="19"/>
      <c r="D246" s="19"/>
      <c r="E246" s="19"/>
      <c r="G246" s="135" t="s">
        <v>1</v>
      </c>
      <c r="H246" s="135" t="s">
        <v>1</v>
      </c>
    </row>
    <row r="247" spans="2:8" ht="12.75">
      <c r="B247" s="19" t="s">
        <v>218</v>
      </c>
      <c r="D247" s="19"/>
      <c r="E247" s="19"/>
      <c r="H247" s="45"/>
    </row>
    <row r="248" spans="2:8" ht="12.75">
      <c r="B248" s="19"/>
      <c r="D248" s="19"/>
      <c r="E248" s="19"/>
      <c r="H248" s="45"/>
    </row>
    <row r="249" spans="2:8" ht="12.75">
      <c r="B249" s="19" t="s">
        <v>27</v>
      </c>
      <c r="D249" s="19"/>
      <c r="E249" s="19"/>
      <c r="G249" s="195">
        <v>1449.5551300000004</v>
      </c>
      <c r="H249" s="196">
        <v>5339.99719</v>
      </c>
    </row>
    <row r="250" spans="2:8" ht="12.75">
      <c r="B250" s="19" t="s">
        <v>28</v>
      </c>
      <c r="D250" s="19"/>
      <c r="E250" s="19"/>
      <c r="G250" s="197">
        <v>0</v>
      </c>
      <c r="H250" s="197">
        <v>0</v>
      </c>
    </row>
    <row r="251" spans="2:8" ht="12.75">
      <c r="B251" s="19" t="s">
        <v>319</v>
      </c>
      <c r="D251" s="19"/>
      <c r="E251" s="19"/>
      <c r="G251" s="198">
        <v>94.5549267004097</v>
      </c>
      <c r="H251" s="198">
        <v>-664.0489332995903</v>
      </c>
    </row>
    <row r="252" spans="2:8" ht="12.75">
      <c r="B252" s="19"/>
      <c r="D252" s="19"/>
      <c r="E252" s="19"/>
      <c r="G252" s="196">
        <f>SUM(G249:G251)+1</f>
        <v>1545.11005670041</v>
      </c>
      <c r="H252" s="196">
        <f>SUM(H249:H251)</f>
        <v>4675.94825670041</v>
      </c>
    </row>
    <row r="253" spans="2:8" ht="12.75">
      <c r="B253" s="19" t="s">
        <v>29</v>
      </c>
      <c r="D253" s="19"/>
      <c r="E253" s="19"/>
      <c r="G253" s="79"/>
      <c r="H253" s="196"/>
    </row>
    <row r="254" spans="2:8" ht="12.75">
      <c r="B254" s="19" t="s">
        <v>30</v>
      </c>
      <c r="D254" s="19"/>
      <c r="E254" s="19"/>
      <c r="G254" s="197">
        <v>0.002579999999987194</v>
      </c>
      <c r="H254" s="197">
        <v>-255.91214000000002</v>
      </c>
    </row>
    <row r="255" spans="2:8" ht="13.5" thickBot="1">
      <c r="B255" s="18"/>
      <c r="C255" s="19"/>
      <c r="D255" s="19"/>
      <c r="E255" s="19"/>
      <c r="G255" s="199">
        <f>SUM(G252:G254)</f>
        <v>1545.1126367004101</v>
      </c>
      <c r="H255" s="199">
        <f>SUM(H252:H254)</f>
        <v>4420.036116700409</v>
      </c>
    </row>
    <row r="256" spans="7:8" ht="12.75">
      <c r="G256" s="45"/>
      <c r="H256" s="45"/>
    </row>
    <row r="258" ht="13.5" customHeight="1">
      <c r="B258" s="19"/>
    </row>
    <row r="259" ht="13.5" customHeight="1">
      <c r="B259" s="19"/>
    </row>
    <row r="260" ht="12.75">
      <c r="B260" s="19"/>
    </row>
    <row r="261" ht="12.75">
      <c r="B261" s="19"/>
    </row>
    <row r="262" ht="12.75">
      <c r="B262" s="19"/>
    </row>
    <row r="263" spans="1:2" ht="12.75">
      <c r="A263" s="21" t="s">
        <v>99</v>
      </c>
      <c r="B263" s="18" t="s">
        <v>100</v>
      </c>
    </row>
    <row r="264" ht="12.75">
      <c r="B264" s="19"/>
    </row>
    <row r="265" ht="12.75">
      <c r="B265" s="19"/>
    </row>
    <row r="266" ht="12.75">
      <c r="B266" s="19"/>
    </row>
    <row r="267" ht="12.75">
      <c r="B267" s="19"/>
    </row>
    <row r="268" ht="12.75">
      <c r="B268" s="19"/>
    </row>
    <row r="269" spans="1:9" ht="12.75">
      <c r="A269" s="21" t="s">
        <v>101</v>
      </c>
      <c r="B269" s="18" t="s">
        <v>32</v>
      </c>
      <c r="C269" s="19"/>
      <c r="D269" s="19"/>
      <c r="E269" s="19"/>
      <c r="F269" s="19"/>
      <c r="G269" s="19"/>
      <c r="H269" s="19"/>
      <c r="I269" s="19"/>
    </row>
    <row r="270" spans="2:9" ht="12.75">
      <c r="B270" s="19"/>
      <c r="C270" s="19"/>
      <c r="D270" s="19"/>
      <c r="E270" s="19"/>
      <c r="F270" s="19"/>
      <c r="G270" s="19"/>
      <c r="H270" s="19"/>
      <c r="I270" s="19"/>
    </row>
    <row r="271" spans="2:9" ht="12.75">
      <c r="B271" s="19" t="s">
        <v>33</v>
      </c>
      <c r="C271" s="19" t="s">
        <v>314</v>
      </c>
      <c r="D271" s="19"/>
      <c r="E271" s="19"/>
      <c r="F271" s="19"/>
      <c r="G271" s="19"/>
      <c r="H271" s="19"/>
      <c r="I271" s="19"/>
    </row>
    <row r="272" spans="2:9" ht="12.75">
      <c r="B272" s="19"/>
      <c r="C272" s="19"/>
      <c r="D272" s="19"/>
      <c r="E272" s="19"/>
      <c r="F272" s="19"/>
      <c r="G272" s="19"/>
      <c r="H272" s="19"/>
      <c r="I272" s="19"/>
    </row>
    <row r="273" spans="2:9" ht="12.75">
      <c r="B273" s="19"/>
      <c r="C273" s="19"/>
      <c r="D273" s="19"/>
      <c r="E273" s="19"/>
      <c r="F273" s="32"/>
      <c r="G273" s="34"/>
      <c r="H273" s="19"/>
      <c r="I273" s="32"/>
    </row>
    <row r="274" spans="2:9" ht="12.75">
      <c r="B274" s="19"/>
      <c r="C274" s="19"/>
      <c r="D274" s="19"/>
      <c r="E274" s="19"/>
      <c r="F274" s="32"/>
      <c r="G274" s="75" t="s">
        <v>129</v>
      </c>
      <c r="H274" s="75" t="str">
        <f>H243</f>
        <v>9 months</v>
      </c>
      <c r="I274" s="135"/>
    </row>
    <row r="275" spans="2:9" ht="12.75">
      <c r="B275" s="19"/>
      <c r="C275" s="19"/>
      <c r="D275" s="19"/>
      <c r="E275" s="19"/>
      <c r="F275" s="32"/>
      <c r="G275" s="75" t="s">
        <v>130</v>
      </c>
      <c r="H275" s="75" t="s">
        <v>130</v>
      </c>
      <c r="I275" s="135"/>
    </row>
    <row r="276" spans="2:9" ht="12.75">
      <c r="B276" s="19"/>
      <c r="C276" s="19"/>
      <c r="D276" s="19"/>
      <c r="E276" s="19"/>
      <c r="F276" s="13"/>
      <c r="G276" s="75" t="str">
        <f>G245</f>
        <v>30.9.2008</v>
      </c>
      <c r="H276" s="75" t="str">
        <f>H245</f>
        <v>30.9.2008</v>
      </c>
      <c r="I276" s="135"/>
    </row>
    <row r="277" spans="2:9" ht="12.75">
      <c r="B277" s="19"/>
      <c r="C277" s="19"/>
      <c r="D277" s="19"/>
      <c r="E277" s="19"/>
      <c r="G277" s="75" t="s">
        <v>1</v>
      </c>
      <c r="H277" s="75" t="s">
        <v>1</v>
      </c>
      <c r="I277" s="135"/>
    </row>
    <row r="278" spans="2:9" ht="12.75">
      <c r="B278" s="19"/>
      <c r="C278" s="34"/>
      <c r="D278" s="33"/>
      <c r="E278" s="34"/>
      <c r="H278" s="34"/>
      <c r="I278" s="45"/>
    </row>
    <row r="279" spans="2:9" ht="12.75">
      <c r="B279" s="19"/>
      <c r="C279" s="34" t="s">
        <v>34</v>
      </c>
      <c r="D279" s="35"/>
      <c r="E279" s="34"/>
      <c r="G279" s="193">
        <v>0</v>
      </c>
      <c r="H279" s="87">
        <v>724</v>
      </c>
      <c r="I279" s="45"/>
    </row>
    <row r="280" spans="2:9" ht="12.75">
      <c r="B280" s="19"/>
      <c r="C280" s="34" t="s">
        <v>35</v>
      </c>
      <c r="D280" s="37"/>
      <c r="E280" s="34"/>
      <c r="G280" s="193">
        <v>0</v>
      </c>
      <c r="H280" s="87">
        <v>177</v>
      </c>
      <c r="I280" s="45"/>
    </row>
    <row r="281" spans="2:9" ht="13.5" thickBot="1">
      <c r="B281" s="19"/>
      <c r="C281" s="34" t="s">
        <v>36</v>
      </c>
      <c r="D281" s="37"/>
      <c r="E281" s="34"/>
      <c r="G281" s="194">
        <v>0</v>
      </c>
      <c r="H281" s="92">
        <v>18</v>
      </c>
      <c r="I281" s="45"/>
    </row>
    <row r="282" spans="2:7" ht="13.5" thickTop="1">
      <c r="B282" s="19"/>
      <c r="C282" s="19"/>
      <c r="D282" s="34"/>
      <c r="E282" s="19"/>
      <c r="F282" s="37"/>
      <c r="G282" s="45"/>
    </row>
    <row r="283" spans="2:6" ht="12.75">
      <c r="B283" s="19" t="s">
        <v>37</v>
      </c>
      <c r="C283" s="19" t="s">
        <v>315</v>
      </c>
      <c r="D283" s="19"/>
      <c r="E283" s="19"/>
      <c r="F283" s="19"/>
    </row>
    <row r="284" spans="2:8" ht="12.75">
      <c r="B284" s="19"/>
      <c r="C284" s="19"/>
      <c r="D284" s="19"/>
      <c r="E284" s="19"/>
      <c r="H284" s="75" t="s">
        <v>1</v>
      </c>
    </row>
    <row r="285" spans="2:8" ht="12.75">
      <c r="B285" s="19"/>
      <c r="C285" s="19"/>
      <c r="D285" s="19"/>
      <c r="E285" s="19"/>
      <c r="H285" s="19"/>
    </row>
    <row r="286" spans="2:8" ht="12.75">
      <c r="B286" s="19" t="s">
        <v>38</v>
      </c>
      <c r="C286" s="19" t="s">
        <v>39</v>
      </c>
      <c r="D286" s="19"/>
      <c r="E286" s="19"/>
      <c r="H286" s="38">
        <v>57290.86269</v>
      </c>
    </row>
    <row r="287" spans="2:8" ht="12.75">
      <c r="B287" s="19"/>
      <c r="C287" s="19" t="s">
        <v>40</v>
      </c>
      <c r="D287" s="19"/>
      <c r="E287" s="19"/>
      <c r="H287" s="39">
        <v>-52098.63801</v>
      </c>
    </row>
    <row r="288" spans="2:8" ht="12.75">
      <c r="B288" s="19" t="s">
        <v>41</v>
      </c>
      <c r="C288" s="19" t="s">
        <v>42</v>
      </c>
      <c r="D288" s="19"/>
      <c r="E288" s="19"/>
      <c r="H288" s="40">
        <f>H286+H287</f>
        <v>5192.224679999999</v>
      </c>
    </row>
    <row r="289" spans="2:8" ht="12.75">
      <c r="B289" s="19"/>
      <c r="C289" s="19"/>
      <c r="D289" s="19"/>
      <c r="E289" s="19"/>
      <c r="H289" s="19"/>
    </row>
    <row r="290" spans="2:8" ht="12.75">
      <c r="B290" s="19" t="s">
        <v>43</v>
      </c>
      <c r="C290" s="19" t="s">
        <v>44</v>
      </c>
      <c r="D290" s="19"/>
      <c r="E290" s="19"/>
      <c r="H290" s="41">
        <v>5262.64</v>
      </c>
    </row>
    <row r="291" spans="2:11" ht="12.75">
      <c r="B291" s="19"/>
      <c r="C291" s="19"/>
      <c r="D291" s="19"/>
      <c r="E291" s="19"/>
      <c r="G291" s="19"/>
      <c r="H291" s="19"/>
      <c r="I291" s="37"/>
      <c r="K291" s="42"/>
    </row>
    <row r="292" spans="2:9" ht="12.75">
      <c r="B292" s="19"/>
      <c r="C292" s="19"/>
      <c r="D292" s="19"/>
      <c r="E292" s="19"/>
      <c r="F292" s="42"/>
      <c r="G292" s="19"/>
      <c r="H292" s="19"/>
      <c r="I292" s="37"/>
    </row>
    <row r="293" spans="1:2" ht="12.75">
      <c r="A293" s="21" t="s">
        <v>102</v>
      </c>
      <c r="B293" s="18" t="s">
        <v>45</v>
      </c>
    </row>
    <row r="294" ht="12.75">
      <c r="B294" s="19"/>
    </row>
    <row r="295" ht="12.75">
      <c r="B295" s="19"/>
    </row>
    <row r="296" ht="12.75">
      <c r="B296" s="19"/>
    </row>
    <row r="297" ht="12.75">
      <c r="B297" s="19"/>
    </row>
    <row r="298" spans="1:3" ht="12.75">
      <c r="A298" s="21" t="s">
        <v>103</v>
      </c>
      <c r="B298" s="18" t="s">
        <v>104</v>
      </c>
      <c r="C298" s="19"/>
    </row>
    <row r="299" spans="2:8" ht="12.75">
      <c r="B299" s="19"/>
      <c r="C299" s="19"/>
      <c r="H299" s="75" t="s">
        <v>77</v>
      </c>
    </row>
    <row r="300" spans="2:8" ht="12.75">
      <c r="B300" s="19"/>
      <c r="C300" s="19"/>
      <c r="H300" s="75" t="s">
        <v>275</v>
      </c>
    </row>
    <row r="301" spans="2:8" ht="12.75">
      <c r="B301" s="19"/>
      <c r="C301" s="19"/>
      <c r="H301" s="75" t="s">
        <v>1</v>
      </c>
    </row>
    <row r="302" spans="2:3" ht="12.75">
      <c r="B302" s="18" t="s">
        <v>31</v>
      </c>
      <c r="C302" s="19"/>
    </row>
    <row r="303" spans="2:3" ht="12.75">
      <c r="B303" s="19" t="s">
        <v>46</v>
      </c>
      <c r="C303" s="19"/>
    </row>
    <row r="304" spans="2:8" ht="13.5" thickBot="1">
      <c r="B304" s="19"/>
      <c r="C304" s="19" t="s">
        <v>144</v>
      </c>
      <c r="G304" s="30"/>
      <c r="H304" s="43">
        <v>26762.015990000004</v>
      </c>
    </row>
    <row r="305" spans="2:8" ht="13.5" thickTop="1">
      <c r="B305" s="19"/>
      <c r="C305" s="19"/>
      <c r="H305" s="22"/>
    </row>
    <row r="306" spans="2:8" ht="12.75">
      <c r="B306" s="18" t="s">
        <v>138</v>
      </c>
      <c r="C306" s="19"/>
      <c r="H306" s="22"/>
    </row>
    <row r="307" spans="2:8" ht="12.75">
      <c r="B307" s="19" t="s">
        <v>46</v>
      </c>
      <c r="C307" s="19"/>
      <c r="H307" s="22"/>
    </row>
    <row r="308" spans="2:8" ht="13.5" thickBot="1">
      <c r="B308" s="19"/>
      <c r="C308" s="19" t="s">
        <v>144</v>
      </c>
      <c r="G308" s="30"/>
      <c r="H308" s="43">
        <v>3500.9631900000004</v>
      </c>
    </row>
    <row r="309" spans="2:8" ht="10.5" customHeight="1" thickTop="1">
      <c r="B309" s="19"/>
      <c r="C309" s="19"/>
      <c r="H309" s="22"/>
    </row>
    <row r="310" spans="2:9" ht="12.75">
      <c r="B310" s="18" t="s">
        <v>116</v>
      </c>
      <c r="C310" s="19"/>
      <c r="I310" s="22"/>
    </row>
    <row r="311" spans="2:8" ht="12.75">
      <c r="B311" s="19" t="s">
        <v>117</v>
      </c>
      <c r="C311" s="19"/>
      <c r="H311" s="22">
        <f>H304</f>
        <v>26762.015990000004</v>
      </c>
    </row>
    <row r="312" spans="2:8" ht="12.75">
      <c r="B312" s="19" t="s">
        <v>118</v>
      </c>
      <c r="C312" s="19"/>
      <c r="H312" s="22">
        <v>1783.10091</v>
      </c>
    </row>
    <row r="313" spans="2:8" ht="12.75">
      <c r="B313" s="19" t="s">
        <v>119</v>
      </c>
      <c r="C313" s="19"/>
      <c r="H313" s="22">
        <v>1717.86228</v>
      </c>
    </row>
    <row r="314" spans="2:8" ht="13.5" thickBot="1">
      <c r="B314" s="19"/>
      <c r="C314" s="19"/>
      <c r="H314" s="25">
        <f>SUM(H311:H313)</f>
        <v>30262.979180000006</v>
      </c>
    </row>
    <row r="315" spans="2:8" ht="12.75">
      <c r="B315" s="19"/>
      <c r="C315" s="19"/>
      <c r="H315" s="29"/>
    </row>
    <row r="316" spans="1:2" ht="12.75">
      <c r="A316" s="21" t="s">
        <v>105</v>
      </c>
      <c r="B316" s="18" t="s">
        <v>47</v>
      </c>
    </row>
    <row r="317" ht="12.75">
      <c r="B317" s="19"/>
    </row>
    <row r="318" ht="12.75">
      <c r="B318" s="19"/>
    </row>
    <row r="319" ht="12.75">
      <c r="B319" s="19"/>
    </row>
    <row r="320" ht="12.75">
      <c r="B320" s="19"/>
    </row>
    <row r="321" spans="1:2" ht="12.75">
      <c r="A321" s="21" t="s">
        <v>106</v>
      </c>
      <c r="B321" s="18" t="s">
        <v>48</v>
      </c>
    </row>
    <row r="322" ht="12.75">
      <c r="B322" s="18"/>
    </row>
    <row r="323" ht="12.75">
      <c r="B323" s="18"/>
    </row>
    <row r="324" ht="12.75">
      <c r="B324" s="18"/>
    </row>
    <row r="325" ht="12.75">
      <c r="B325" s="18"/>
    </row>
    <row r="326" spans="1:2" ht="12.75">
      <c r="A326" s="21" t="s">
        <v>107</v>
      </c>
      <c r="B326" s="18" t="s">
        <v>131</v>
      </c>
    </row>
    <row r="327" ht="12.75">
      <c r="B327" s="19"/>
    </row>
    <row r="329" ht="12.75">
      <c r="B329" s="18"/>
    </row>
    <row r="330" ht="12.75">
      <c r="B330" s="18"/>
    </row>
    <row r="332" spans="1:10" ht="12.75">
      <c r="A332" s="21" t="s">
        <v>160</v>
      </c>
      <c r="B332" s="18" t="s">
        <v>49</v>
      </c>
      <c r="I332" s="45"/>
      <c r="J332" s="45"/>
    </row>
    <row r="333" spans="6:10" ht="12.75">
      <c r="F333" s="147"/>
      <c r="G333" s="206" t="s">
        <v>76</v>
      </c>
      <c r="H333" s="206"/>
      <c r="I333" s="206" t="s">
        <v>282</v>
      </c>
      <c r="J333" s="206"/>
    </row>
    <row r="334" spans="6:10" ht="12.75">
      <c r="F334" s="53"/>
      <c r="G334" s="53" t="s">
        <v>275</v>
      </c>
      <c r="H334" s="184" t="s">
        <v>276</v>
      </c>
      <c r="I334" s="53" t="str">
        <f>G334</f>
        <v>30.9.2008</v>
      </c>
      <c r="J334" s="184" t="str">
        <f>H334</f>
        <v>30.9.2007</v>
      </c>
    </row>
    <row r="335" spans="6:10" ht="12.75">
      <c r="F335" s="53"/>
      <c r="G335" s="53" t="s">
        <v>1</v>
      </c>
      <c r="H335" s="53" t="s">
        <v>1</v>
      </c>
      <c r="I335" s="53" t="s">
        <v>1</v>
      </c>
      <c r="J335" s="53" t="s">
        <v>1</v>
      </c>
    </row>
    <row r="336" spans="2:10" ht="12.75">
      <c r="B336" s="18" t="s">
        <v>33</v>
      </c>
      <c r="C336" s="18" t="s">
        <v>132</v>
      </c>
      <c r="F336" s="45"/>
      <c r="G336" s="45"/>
      <c r="H336" s="69"/>
      <c r="I336" s="45"/>
      <c r="J336" s="45"/>
    </row>
    <row r="337" spans="2:10" ht="12.75">
      <c r="B337" s="18"/>
      <c r="C337" s="18"/>
      <c r="F337" s="45"/>
      <c r="G337" s="45"/>
      <c r="H337" s="69"/>
      <c r="I337" s="45"/>
      <c r="J337" s="45"/>
    </row>
    <row r="338" spans="3:10" ht="12.75">
      <c r="C338" t="s">
        <v>215</v>
      </c>
      <c r="F338" s="29"/>
      <c r="G338" s="29">
        <f>Income!E37</f>
        <v>165.38308818165152</v>
      </c>
      <c r="H338" s="29">
        <f>Income!G37</f>
        <v>3955.7789222914785</v>
      </c>
      <c r="I338" s="29">
        <f>Income!I37</f>
        <v>3071.9154681816326</v>
      </c>
      <c r="J338" s="29">
        <f>Income!K37</f>
        <v>10131.447915164159</v>
      </c>
    </row>
    <row r="339" spans="6:10" ht="12.75">
      <c r="F339" s="45"/>
      <c r="G339" s="29"/>
      <c r="H339" s="29"/>
      <c r="I339" s="45"/>
      <c r="J339" s="45"/>
    </row>
    <row r="340" spans="3:10" ht="12.75">
      <c r="C340" t="s">
        <v>150</v>
      </c>
      <c r="F340" s="29"/>
      <c r="G340" s="29">
        <f>'BS'!D34</f>
        <v>209940.112</v>
      </c>
      <c r="H340" s="29">
        <v>168995</v>
      </c>
      <c r="I340" s="55">
        <f>'BS'!D34</f>
        <v>209940.112</v>
      </c>
      <c r="J340" s="55">
        <v>168995</v>
      </c>
    </row>
    <row r="341" spans="6:10" ht="12.75">
      <c r="F341" s="45"/>
      <c r="G341" s="150"/>
      <c r="H341" s="150"/>
      <c r="I341" s="45"/>
      <c r="J341" s="45"/>
    </row>
    <row r="342" spans="3:10" ht="13.5" thickBot="1">
      <c r="C342" t="s">
        <v>216</v>
      </c>
      <c r="F342" s="29"/>
      <c r="G342" s="76">
        <f>G338/G340*100</f>
        <v>0.07877631702018503</v>
      </c>
      <c r="H342" s="76">
        <f>H338/H340*100</f>
        <v>2.340766840611544</v>
      </c>
      <c r="I342" s="76">
        <f>I338/I340*100</f>
        <v>1.4632341761262053</v>
      </c>
      <c r="J342" s="76">
        <f>J338/J340*100</f>
        <v>5.995116965096103</v>
      </c>
    </row>
    <row r="343" spans="6:10" ht="13.5" thickTop="1">
      <c r="F343" s="45"/>
      <c r="G343" s="45"/>
      <c r="H343" s="45"/>
      <c r="I343" s="45"/>
      <c r="J343" s="45"/>
    </row>
    <row r="344" spans="6:8" ht="12.75">
      <c r="F344" s="45"/>
      <c r="G344" s="45"/>
      <c r="H344" s="45"/>
    </row>
    <row r="345" spans="6:10" ht="12.75">
      <c r="F345" s="45"/>
      <c r="G345" s="45"/>
      <c r="H345" s="45"/>
      <c r="I345" s="45"/>
      <c r="J345" s="45"/>
    </row>
    <row r="346" spans="6:10" ht="12.75">
      <c r="F346" s="147"/>
      <c r="G346" s="206" t="str">
        <f>G333</f>
        <v>3 Months Ended</v>
      </c>
      <c r="H346" s="206"/>
      <c r="I346" s="206" t="s">
        <v>282</v>
      </c>
      <c r="J346" s="206"/>
    </row>
    <row r="347" spans="6:10" ht="12.75">
      <c r="F347" s="53"/>
      <c r="G347" s="53" t="str">
        <f>G334</f>
        <v>30.9.2008</v>
      </c>
      <c r="H347" s="184" t="str">
        <f>H334</f>
        <v>30.9.2007</v>
      </c>
      <c r="I347" s="53" t="str">
        <f>G347</f>
        <v>30.9.2008</v>
      </c>
      <c r="J347" s="184" t="str">
        <f>H347</f>
        <v>30.9.2007</v>
      </c>
    </row>
    <row r="348" spans="6:10" ht="12.75">
      <c r="F348" s="53"/>
      <c r="G348" s="53" t="s">
        <v>1</v>
      </c>
      <c r="H348" s="53" t="s">
        <v>1</v>
      </c>
      <c r="I348" s="53" t="s">
        <v>1</v>
      </c>
      <c r="J348" s="53" t="s">
        <v>1</v>
      </c>
    </row>
    <row r="349" spans="2:10" ht="12.75">
      <c r="B349" s="18" t="s">
        <v>37</v>
      </c>
      <c r="C349" s="18" t="s">
        <v>133</v>
      </c>
      <c r="F349" s="45"/>
      <c r="I349" s="45"/>
      <c r="J349" s="45"/>
    </row>
    <row r="350" spans="6:10" ht="12.75">
      <c r="F350" s="45"/>
      <c r="I350" s="45"/>
      <c r="J350" s="45"/>
    </row>
    <row r="351" spans="3:10" ht="12.75">
      <c r="C351" t="s">
        <v>215</v>
      </c>
      <c r="F351" s="55"/>
      <c r="G351" s="82">
        <f>G338</f>
        <v>165.38308818165152</v>
      </c>
      <c r="H351" s="82">
        <f>H338</f>
        <v>3955.7789222914785</v>
      </c>
      <c r="I351" s="82">
        <f>I338</f>
        <v>3071.9154681816326</v>
      </c>
      <c r="J351" s="82">
        <f>J338</f>
        <v>10131.447915164159</v>
      </c>
    </row>
    <row r="352" spans="6:10" ht="12.75">
      <c r="F352" s="45"/>
      <c r="I352" s="45"/>
      <c r="J352" s="45"/>
    </row>
    <row r="353" spans="3:10" ht="12.75">
      <c r="C353" t="s">
        <v>150</v>
      </c>
      <c r="F353" s="55"/>
      <c r="G353" s="83">
        <f>G340</f>
        <v>209940.112</v>
      </c>
      <c r="H353" s="83">
        <f>H340</f>
        <v>168995</v>
      </c>
      <c r="I353" s="83">
        <f>I340</f>
        <v>209940.112</v>
      </c>
      <c r="J353" s="83">
        <f>J340</f>
        <v>168995</v>
      </c>
    </row>
    <row r="354" spans="3:10" ht="12.75">
      <c r="C354" t="s">
        <v>145</v>
      </c>
      <c r="F354" s="45"/>
      <c r="G354" s="84"/>
      <c r="H354" s="84"/>
      <c r="I354" s="84"/>
      <c r="J354" s="84"/>
    </row>
    <row r="355" spans="3:10" ht="12.75">
      <c r="C355" t="s">
        <v>146</v>
      </c>
      <c r="F355" s="148"/>
      <c r="G355" s="86">
        <v>95895.84833333333</v>
      </c>
      <c r="H355" s="86">
        <v>119870</v>
      </c>
      <c r="I355" s="86">
        <f>G355</f>
        <v>95895.84833333333</v>
      </c>
      <c r="J355" s="86">
        <f>H355</f>
        <v>119870</v>
      </c>
    </row>
    <row r="356" spans="3:10" ht="12.75">
      <c r="C356" t="s">
        <v>147</v>
      </c>
      <c r="F356" s="88"/>
      <c r="G356" s="85">
        <v>0</v>
      </c>
      <c r="H356" s="85">
        <v>40945</v>
      </c>
      <c r="I356" s="85">
        <f>G356</f>
        <v>0</v>
      </c>
      <c r="J356" s="85">
        <f>H356</f>
        <v>40945</v>
      </c>
    </row>
    <row r="357" spans="3:10" ht="12.75">
      <c r="C357" t="s">
        <v>149</v>
      </c>
      <c r="F357" s="88"/>
      <c r="G357" s="80"/>
      <c r="H357" s="80"/>
      <c r="I357" s="45"/>
      <c r="J357" s="45"/>
    </row>
    <row r="358" spans="3:10" ht="12.75">
      <c r="C358" t="s">
        <v>159</v>
      </c>
      <c r="F358" s="88"/>
      <c r="G358" s="81">
        <f>SUM(G353:G356)</f>
        <v>305835.96033333335</v>
      </c>
      <c r="H358" s="81">
        <f>SUM(H353:H356)</f>
        <v>329810</v>
      </c>
      <c r="I358" s="81">
        <f>SUM(I353:I356)</f>
        <v>305835.96033333335</v>
      </c>
      <c r="J358" s="81">
        <f>SUM(J353:J356)</f>
        <v>329810</v>
      </c>
    </row>
    <row r="359" spans="6:10" ht="12.75">
      <c r="F359" s="45"/>
      <c r="I359" s="45"/>
      <c r="J359" s="45"/>
    </row>
    <row r="360" spans="3:10" ht="13.5" thickBot="1">
      <c r="C360" t="s">
        <v>217</v>
      </c>
      <c r="F360" s="94"/>
      <c r="G360" s="76">
        <f>G351/G358*100</f>
        <v>0.05407574962780668</v>
      </c>
      <c r="H360" s="76">
        <f>H351/H358*100</f>
        <v>1.199411455774985</v>
      </c>
      <c r="I360" s="76">
        <f>I351/I358*100</f>
        <v>1.0044323973000182</v>
      </c>
      <c r="J360" s="76">
        <f>J351/J358*100</f>
        <v>3.0719044041005907</v>
      </c>
    </row>
    <row r="361" spans="6:8" ht="13.5" thickTop="1">
      <c r="F361" s="45"/>
      <c r="G361" s="45"/>
      <c r="H361" s="45"/>
    </row>
    <row r="364" ht="12.75">
      <c r="A364" t="s">
        <v>64</v>
      </c>
    </row>
    <row r="368" ht="12.75">
      <c r="A368" t="s">
        <v>65</v>
      </c>
    </row>
    <row r="369" ht="12.75">
      <c r="A369" t="s">
        <v>66</v>
      </c>
    </row>
    <row r="370" ht="12.75">
      <c r="A370" t="s">
        <v>67</v>
      </c>
    </row>
    <row r="371" ht="12.75">
      <c r="A371" t="s">
        <v>316</v>
      </c>
    </row>
  </sheetData>
  <mergeCells count="4">
    <mergeCell ref="G333:H333"/>
    <mergeCell ref="G346:H346"/>
    <mergeCell ref="I333:J333"/>
    <mergeCell ref="I346:J346"/>
  </mergeCells>
  <printOptions/>
  <pageMargins left="0.5" right="0.24" top="0.69" bottom="0.4" header="0.95" footer="0.23"/>
  <pageSetup horizontalDpi="600" verticalDpi="600" orientation="portrait" paperSize="9" scale="90" r:id="rId2"/>
  <headerFooter alignWithMargins="0">
    <oddFooter>&amp;C&amp;8&amp;P</oddFooter>
  </headerFooter>
  <rowBreaks count="6" manualBreakCount="6">
    <brk id="64" max="255" man="1"/>
    <brk id="112" max="255" man="1"/>
    <brk id="169" max="255" man="1"/>
    <brk id="206" max="255" man="1"/>
    <brk id="261" max="255" man="1"/>
    <brk id="3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dc:creator>
  <cp:keywords/>
  <dc:description/>
  <cp:lastModifiedBy> Yvonne Tan</cp:lastModifiedBy>
  <cp:lastPrinted>2008-11-24T09:52:20Z</cp:lastPrinted>
  <dcterms:created xsi:type="dcterms:W3CDTF">2002-10-11T22:25:26Z</dcterms:created>
  <dcterms:modified xsi:type="dcterms:W3CDTF">2008-11-27T09:31:41Z</dcterms:modified>
  <cp:category/>
  <cp:version/>
  <cp:contentType/>
  <cp:contentStatus/>
</cp:coreProperties>
</file>